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2 сесія\проекти\32 сесія від 26.06.2017\6. внесення змін до бюджету\"/>
    </mc:Choice>
  </mc:AlternateContent>
  <bookViews>
    <workbookView xWindow="0" yWindow="0" windowWidth="20490" windowHeight="7620"/>
  </bookViews>
  <sheets>
    <sheet name="пр. на червень (принятый 26.06)" sheetId="1" r:id="rId1"/>
  </sheets>
  <definedNames>
    <definedName name="_xlnm.Print_Area" localSheetId="0">'пр. на червень (принятый 26.06)'!$A$1:$I$130</definedName>
  </definedNames>
  <calcPr calcId="162913"/>
</workbook>
</file>

<file path=xl/calcChain.xml><?xml version="1.0" encoding="utf-8"?>
<calcChain xmlns="http://schemas.openxmlformats.org/spreadsheetml/2006/main">
  <c r="I9" i="1" l="1"/>
  <c r="I13" i="1"/>
  <c r="I11" i="1" s="1"/>
  <c r="I18" i="1"/>
  <c r="I20" i="1"/>
  <c r="I25" i="1"/>
  <c r="I26" i="1"/>
  <c r="I27" i="1"/>
  <c r="I29" i="1"/>
  <c r="I31" i="1"/>
  <c r="I38" i="1"/>
  <c r="I37" i="1" s="1"/>
  <c r="I40" i="1"/>
  <c r="I45" i="1"/>
  <c r="I46" i="1"/>
  <c r="I48" i="1"/>
  <c r="I49" i="1"/>
  <c r="I56" i="1"/>
  <c r="I57" i="1"/>
  <c r="I59" i="1"/>
  <c r="I66" i="1"/>
  <c r="I67" i="1"/>
  <c r="I70" i="1"/>
  <c r="I71" i="1"/>
  <c r="I73" i="1"/>
  <c r="I74" i="1"/>
  <c r="F76" i="1"/>
  <c r="G76" i="1"/>
  <c r="H76" i="1"/>
  <c r="I91" i="1"/>
  <c r="I77" i="1" s="1"/>
  <c r="I76" i="1" s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I124" i="1" l="1"/>
</calcChain>
</file>

<file path=xl/comments1.xml><?xml version="1.0" encoding="utf-8"?>
<comments xmlns="http://schemas.openxmlformats.org/spreadsheetml/2006/main">
  <authors>
    <author/>
  </authors>
  <commentList>
    <comment ref="B5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Default:
</t>
        </r>
      </text>
    </comment>
  </commentList>
</comments>
</file>

<file path=xl/sharedStrings.xml><?xml version="1.0" encoding="utf-8"?>
<sst xmlns="http://schemas.openxmlformats.org/spreadsheetml/2006/main" count="460" uniqueCount="247">
  <si>
    <t xml:space="preserve">Додаток  6                                                                   до рішення   32 сесії Мелітопольської міської ради Запорізької області VII скликання   від 26.06.2017    № 6 "Про_____________ бюджет на 20___рік"                               </t>
  </si>
  <si>
    <t>Перелік об"єктів,  видатки  на  які  у 2017 році будуть  проводитися   за рахунок</t>
  </si>
  <si>
    <t>коштів бюджету розвитку</t>
  </si>
  <si>
    <t xml:space="preserve">       (грн.)</t>
  </si>
  <si>
    <t>Код програмної класифікації видатків та кредитування місцевого бюджету</t>
  </si>
  <si>
    <t>Код ТПКВКМБ/ТКВКБМС</t>
  </si>
  <si>
    <t>Код функціональної класифікації видатків та кредитування бюджету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</si>
  <si>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</si>
  <si>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 xml:space="preserve">Назва об"єктів  відповідно до  проектно-кошторисної документації,  тощо </t>
  </si>
  <si>
    <t xml:space="preserve">Загальний обсяг фінансування  будівництва 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</si>
  <si>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</si>
  <si>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</si>
  <si>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>Разом видатків на поточний рік</t>
  </si>
  <si>
    <t>0300000</t>
  </si>
  <si>
    <t>Виконавчий комітет Мелітопольської міської ради Запорізької області</t>
  </si>
  <si>
    <t>0310000</t>
  </si>
  <si>
    <t>0310180</t>
  </si>
  <si>
    <t>0180</t>
  </si>
  <si>
    <t>0111</t>
  </si>
  <si>
    <t>Керівництво і управління у відповідній сфері у містах республіканського Автономної Республіки Крим та обласного значення</t>
  </si>
  <si>
    <t>Капітальні видатки</t>
  </si>
  <si>
    <t>0316320</t>
  </si>
  <si>
    <t>6320</t>
  </si>
  <si>
    <t>Надання допомоги у вирішенні житлових питань</t>
  </si>
  <si>
    <t>0316324</t>
  </si>
  <si>
    <t>6324</t>
  </si>
  <si>
    <t>1060</t>
  </si>
  <si>
    <t>Будівництво та придбання житла для окремих категорій населення</t>
  </si>
  <si>
    <t>0317450</t>
  </si>
  <si>
    <t>7450</t>
  </si>
  <si>
    <t>0411</t>
  </si>
  <si>
    <t>Сприяння розвитку малого та середнього підприємства</t>
  </si>
  <si>
    <t>0317470</t>
  </si>
  <si>
    <t>7470</t>
  </si>
  <si>
    <t>0490</t>
  </si>
  <si>
    <t>Внески до статутного капіталу суб"єктів господарювання</t>
  </si>
  <si>
    <t>0318600</t>
  </si>
  <si>
    <t>8600</t>
  </si>
  <si>
    <t>0133</t>
  </si>
  <si>
    <t>Інші видатки</t>
  </si>
  <si>
    <t>1000000</t>
  </si>
  <si>
    <t>Управління освіти Мелітопольської міської ради Запорізької області</t>
  </si>
  <si>
    <t>1010000</t>
  </si>
  <si>
    <t>1011010</t>
  </si>
  <si>
    <t>1010</t>
  </si>
  <si>
    <t>0910</t>
  </si>
  <si>
    <t>Дошкільна освіта</t>
  </si>
  <si>
    <t>1011020</t>
  </si>
  <si>
    <t>1020</t>
  </si>
  <si>
    <t>0921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</si>
  <si>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</si>
  <si>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1011090</t>
  </si>
  <si>
    <t>1090</t>
  </si>
  <si>
    <t>0960</t>
  </si>
  <si>
    <t>Надання позашкільної освіти позашкільними закладами освіти, заходи із позашкільної роботи з дітьми</t>
  </si>
  <si>
    <t>1011170</t>
  </si>
  <si>
    <t>1170</t>
  </si>
  <si>
    <t>0990</t>
  </si>
  <si>
    <t>Методичне забезпечення діяльності навчальних закладів та інші заходи в галузі освіти</t>
  </si>
  <si>
    <t>1100000</t>
  </si>
  <si>
    <t>Управління  молоді та спорту Мелітопольської міської ради Запорізької області</t>
  </si>
  <si>
    <t>1110000</t>
  </si>
  <si>
    <t>Управління молоді та спорту Мелітопольської міської ради Запорізької області</t>
  </si>
  <si>
    <t>1115030</t>
  </si>
  <si>
    <t>5030</t>
  </si>
  <si>
    <t>Фінансова підтримка фізкультурно-спортивного руху</t>
  </si>
  <si>
    <t>1115031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</si>
  <si>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</si>
  <si>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</si>
  <si>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</si>
  <si>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1400000</t>
  </si>
  <si>
    <t>Відділ охорони здоров"я Мелітопольської міської ради Запорізької області</t>
  </si>
  <si>
    <t>080000</t>
  </si>
  <si>
    <t>1410000</t>
  </si>
  <si>
    <t>1412010</t>
  </si>
  <si>
    <t>2010</t>
  </si>
  <si>
    <t>0731</t>
  </si>
  <si>
    <t>Багатопрофільна стаціонарна медична допомога населенню</t>
  </si>
  <si>
    <t>1412020</t>
  </si>
  <si>
    <t>2020</t>
  </si>
  <si>
    <t>Багатопрофільна медична допомога населенню, що надається територіальними медичними об"єднаннями</t>
  </si>
  <si>
    <t>1412050</t>
  </si>
  <si>
    <t>2050</t>
  </si>
  <si>
    <t>0733</t>
  </si>
  <si>
    <t>Лікарсько-акушерська допомога вагідним, породіллям та новонародженим</t>
  </si>
  <si>
    <t>1412140</t>
  </si>
  <si>
    <t>2140</t>
  </si>
  <si>
    <t>0722</t>
  </si>
  <si>
    <t>Надання стоматологічної допомоги населенню</t>
  </si>
  <si>
    <t>1412180</t>
  </si>
  <si>
    <t>2180</t>
  </si>
  <si>
    <t>0726</t>
  </si>
  <si>
    <t>Первинна медична допомога населенню</t>
  </si>
  <si>
    <t>1500000</t>
  </si>
  <si>
    <t>Управління  соціального захисту населення Мелітопольської міської ради Запорізької області</t>
  </si>
  <si>
    <t>1510000</t>
  </si>
  <si>
    <t>1510180</t>
  </si>
  <si>
    <t>1513100</t>
  </si>
  <si>
    <t>3100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</si>
  <si>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</si>
  <si>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1513105</t>
  </si>
  <si>
    <t>3105</t>
  </si>
  <si>
    <t>Надання реабілітаційних послуг інвалідам та дітям-інвалідам</t>
  </si>
  <si>
    <t>1513130</t>
  </si>
  <si>
    <t>3130</t>
  </si>
  <si>
    <t>Здійснення соціальної роботи з вразливими категоріями населення</t>
  </si>
  <si>
    <t>1513131</t>
  </si>
  <si>
    <t>3131</t>
  </si>
  <si>
    <t>1040</t>
  </si>
  <si>
    <t>Центри соціальних служб для сім"ї, дітей та молоді</t>
  </si>
  <si>
    <t>1513400</t>
  </si>
  <si>
    <t>3400</t>
  </si>
  <si>
    <t>Інші видатки на соціальний захист населення</t>
  </si>
  <si>
    <t>2000000</t>
  </si>
  <si>
    <t>Служба у справах дітей Мелітопольської міської ради Запорізької області</t>
  </si>
  <si>
    <t>2010000</t>
  </si>
  <si>
    <t>2010180</t>
  </si>
  <si>
    <t>2400000</t>
  </si>
  <si>
    <t>Відділ культури Мелітопольської міської ради Запорізької області</t>
  </si>
  <si>
    <t>2410000</t>
  </si>
  <si>
    <t>2410180</t>
  </si>
  <si>
    <t>2414060</t>
  </si>
  <si>
    <t>4060</t>
  </si>
  <si>
    <t>0824</t>
  </si>
  <si>
    <t>Бібліотеки</t>
  </si>
  <si>
    <t>2414070</t>
  </si>
  <si>
    <t>4070</t>
  </si>
  <si>
    <t>Музеї і виставки</t>
  </si>
  <si>
    <t>2414090</t>
  </si>
  <si>
    <t>4090</t>
  </si>
  <si>
    <t>0828</t>
  </si>
  <si>
    <t>Палаци і будинки культури, клуби та інші заходи клубного типу</t>
  </si>
  <si>
    <t>2414100</t>
  </si>
  <si>
    <t>4100</t>
  </si>
  <si>
    <t>Школи естетичного виховання дітей</t>
  </si>
  <si>
    <t>2414200</t>
  </si>
  <si>
    <t>4200</t>
  </si>
  <si>
    <t>0829</t>
  </si>
  <si>
    <t>Інші культурно-освітні заклади та заходи</t>
  </si>
  <si>
    <t>4000000</t>
  </si>
  <si>
    <t>Управління житлово - комунального господарства Мелітопольської міської ради Запорізької області</t>
  </si>
  <si>
    <t>4010000</t>
  </si>
  <si>
    <t>4016010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</si>
  <si>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</si>
  <si>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</si>
  <si>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</si>
  <si>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4016020</t>
  </si>
  <si>
    <t>6020</t>
  </si>
  <si>
    <t>Капітальний ремонт об"єктів житлового господарства</t>
  </si>
  <si>
    <t>4016021</t>
  </si>
  <si>
    <t>6021</t>
  </si>
  <si>
    <t>Капітальний ремонт житлового фонду</t>
  </si>
  <si>
    <t>4016060</t>
  </si>
  <si>
    <t>6060</t>
  </si>
  <si>
    <t>0620</t>
  </si>
  <si>
    <t>Благоустрій міст, сіл, селищ</t>
  </si>
  <si>
    <t xml:space="preserve">Капітальні видатки </t>
  </si>
  <si>
    <t>4016650</t>
  </si>
  <si>
    <t>0456</t>
  </si>
  <si>
    <t>Утримання та розвиток інфраструктури доріг</t>
  </si>
  <si>
    <t>4017410</t>
  </si>
  <si>
    <t>0470</t>
  </si>
  <si>
    <t>Заходи з енергозбереження</t>
  </si>
  <si>
    <t>4017470</t>
  </si>
  <si>
    <t>4018600</t>
  </si>
  <si>
    <t>4500000</t>
  </si>
  <si>
    <t>Управління комунальною власністю Мелітопольської міської ради Запорізької області</t>
  </si>
  <si>
    <t>4510000</t>
  </si>
  <si>
    <t>4510180</t>
  </si>
  <si>
    <t>4517310</t>
  </si>
  <si>
    <t>0421</t>
  </si>
  <si>
    <t>Проведення заходів із землеустрою</t>
  </si>
  <si>
    <t>7500000</t>
  </si>
  <si>
    <t xml:space="preserve">Фінансове управління Мелітопольської міської ради Запорізької області </t>
  </si>
  <si>
    <t>7510000</t>
  </si>
  <si>
    <t>7510180</t>
  </si>
  <si>
    <t>7600000</t>
  </si>
  <si>
    <t>7610000</t>
  </si>
  <si>
    <t>7618800</t>
  </si>
  <si>
    <t>8800</t>
  </si>
  <si>
    <t>Інші субвенції</t>
  </si>
  <si>
    <t>4700000</t>
  </si>
  <si>
    <t xml:space="preserve">Відділ капітального будівництва Мелітопольської міської ради Запорізької області </t>
  </si>
  <si>
    <t>4710000</t>
  </si>
  <si>
    <t>4710180</t>
  </si>
  <si>
    <t>4711010</t>
  </si>
  <si>
    <t>4711020</t>
  </si>
  <si>
    <t>4711090</t>
  </si>
  <si>
    <t>4711170</t>
  </si>
  <si>
    <t>4712010</t>
  </si>
  <si>
    <t>4712020</t>
  </si>
  <si>
    <t>4712180</t>
  </si>
  <si>
    <t>4714070</t>
  </si>
  <si>
    <t>4714090</t>
  </si>
  <si>
    <t>4714100</t>
  </si>
  <si>
    <t>4715040</t>
  </si>
  <si>
    <t>5040</t>
  </si>
  <si>
    <t>Підтримка і розвиток спортивної інфраструктури</t>
  </si>
  <si>
    <t>4715041</t>
  </si>
  <si>
    <t>5041</t>
  </si>
  <si>
    <t>Утримання комунальних спортивних споруд</t>
  </si>
  <si>
    <t>4716050</t>
  </si>
  <si>
    <t>6050</t>
  </si>
  <si>
    <t>Фінансова підтримка об"єктів комунального господарства</t>
  </si>
  <si>
    <t>4716051</t>
  </si>
  <si>
    <t>6051</t>
  </si>
  <si>
    <t>Забезпечення фукціонування теплових мереж</t>
  </si>
  <si>
    <t>4716060</t>
  </si>
  <si>
    <t>Будівництво та реконструкція скверів</t>
  </si>
  <si>
    <t>4716310</t>
  </si>
  <si>
    <t>Реалізація заходів щодо інвестиційного розвитку території</t>
  </si>
  <si>
    <t>Реконструкція Ново-Пилипівського водогону м. Мелітополь Запорізької області</t>
  </si>
  <si>
    <t>Реконструкція КНС №7 для відведення каналізаційних стоків житлових будинків №1/1,1/2,1/3 пров. Бадигіна м. Мелітополь</t>
  </si>
  <si>
    <t>Реконструкція каналізаційних мереж від КНС №7 по вул. Бєлякова до камери погашення по вул. Дружби м. Мелітополь</t>
  </si>
  <si>
    <t>Реконструкція каналізаційних мереж  по вул. О.Невського від вул. Університетській до вул. Гетьманській в м. Мелітополі Запорізької області</t>
  </si>
  <si>
    <t>Реконструкція нежитлових приміщень вул. Інтеркультурна, 394 м. Мелітополь</t>
  </si>
  <si>
    <t>Реконструкція нежитлових приміщень вул. Олеся Гончара, 79 м. Мелітополь</t>
  </si>
  <si>
    <t>Будівництво огорожі парку- пам"ятки садово-паркового мистецтва загальнодержавного значення "Парк ім. Горького"</t>
  </si>
  <si>
    <t>Реконструкція котельні 285 кварталу, вул. Садова,47/1 м. Мелітополь Запорізької області</t>
  </si>
  <si>
    <t>Реконструкція котельні, вул. Покровська, 61/1 м. Мелітополь Запорізької області</t>
  </si>
  <si>
    <t>Реконструкція будівлі під котельню, вул. Мелітопольських дивізій, 126/1 м. Мелітополь Запорізької  області</t>
  </si>
  <si>
    <t>Реконструкція каналізаційного колектору по просп. Б. Хмельницького від вул. Шмідта до житлового будинку № 73 по просп. Б. Хмельницького у м. Мелітополі Запорізької області</t>
  </si>
  <si>
    <t>Реконструкція каналізаційного колектору по вул. Гетьманський (Леніна) м. Мелітополь Запорізької області</t>
  </si>
  <si>
    <t>Реконструкція котельні, по вул. Дружби, 187/1 м. Мелітополь з переводом на альтернативне паливо</t>
  </si>
  <si>
    <t>Реконструкція ДНЗ № 34 по вул. Бєляєва, 16, м. Мелітополь</t>
  </si>
  <si>
    <t xml:space="preserve">Реконструкція системи теплопостачання ЗОШ №13 вул. 40-річчя Жовтня, 84 м. Мелітополь з встановленням блочно-модульної котельні на твердому паливі </t>
  </si>
  <si>
    <t>Ліквідація підтоплення північної частини м. Мелітополь Запорізької області</t>
  </si>
  <si>
    <t>Реконструкція ТП - 263, вул. Харьківська,140 м.Мелітополь</t>
  </si>
  <si>
    <t>Реконструкція ТП - 17, вул.Гвардійська,33 м.Мелітополь</t>
  </si>
  <si>
    <t>КУ "Стадіон "Спартак" ім. О.Олексенка" ММР ЗО - реконструкція північного крила західної трибуни</t>
  </si>
  <si>
    <t>Реконструкція будівлі централізованої лабораторії по просп. Б.Хмельницького, 46/9 (коригування)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</si>
  <si>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</si>
  <si>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Реконструкція каналізаційного колектору по вул. Кізіярській від вул. Брів-ла-Гайард до вул. Гоголя м. Мелітополь Запорізької області</t>
  </si>
  <si>
    <t>Реконструкція каналізаційного колектору по вул. Героїв Сталінграду від житлового будинку № 7 по вул. Героїв Сталінграду до пр. 50-річчя Перемоги у м. Мелітополі Запорізької області</t>
  </si>
  <si>
    <t xml:space="preserve">Реконструкція водогону і системи поливу об'єкта природно-заповідного фонду України парку-пам'ятки садово-паркового мистецтва загальнодержавного значення "Парк ім. Горького" </t>
  </si>
  <si>
    <t>Центр комплексної реабілітації для осіб з інвалідністю ММР ЗО, вул. Вакуленчука, 30 м. Мелітополь - будівництво блочно-модульної котельні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</si>
  <si>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</si>
  <si>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</si>
  <si>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Реконструкція каналізаційного колектору по пров. Гризодубової від вул. Ломоносова до вул. Осипенко у м. Мелітополі Запорізької області</t>
  </si>
  <si>
    <t>4716650</t>
  </si>
  <si>
    <t>Реконструкція дорожнього покриття</t>
  </si>
  <si>
    <t xml:space="preserve">                           Разом:</t>
  </si>
  <si>
    <t>Начальник фінансового управління</t>
  </si>
  <si>
    <t>Мелітопольської міської ради Запорізької області</t>
  </si>
  <si>
    <t xml:space="preserve">    Я.В.Чабан</t>
  </si>
  <si>
    <t xml:space="preserve">Мелітопольський міський голова </t>
  </si>
  <si>
    <t xml:space="preserve">    С.А.Мінько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</si>
</sst>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  <charset val="204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Arial Cyr"/>
      <family val="2"/>
      <charset val="204"/>
    </font>
    <font>
      <b/>
      <sz val="8"/>
      <color indexed="8"/>
      <name val="Tahoma"/>
      <family val="2"/>
      <charset val="204"/>
    </font>
    <font>
      <sz val="10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36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12"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/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right" wrapText="1"/>
    </xf>
    <xf numFmtId="49" fontId="29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2" fontId="30" fillId="0" borderId="10" xfId="0" applyNumberFormat="1" applyFont="1" applyBorder="1" applyAlignment="1">
      <alignment horizontal="center" wrapText="1"/>
    </xf>
    <xf numFmtId="164" fontId="29" fillId="0" borderId="2" xfId="0" applyNumberFormat="1" applyFont="1" applyBorder="1" applyAlignment="1">
      <alignment horizontal="right" wrapTex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 wrapText="1"/>
    </xf>
    <xf numFmtId="2" fontId="31" fillId="0" borderId="2" xfId="0" applyNumberFormat="1" applyFont="1" applyBorder="1" applyAlignment="1">
      <alignment wrapText="1"/>
    </xf>
    <xf numFmtId="164" fontId="27" fillId="0" borderId="2" xfId="0" applyNumberFormat="1" applyFont="1" applyBorder="1" applyAlignment="1">
      <alignment horizontal="right" wrapText="1"/>
    </xf>
    <xf numFmtId="49" fontId="29" fillId="0" borderId="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wrapText="1"/>
    </xf>
    <xf numFmtId="49" fontId="27" fillId="24" borderId="2" xfId="0" applyNumberFormat="1" applyFont="1" applyFill="1" applyBorder="1" applyAlignment="1">
      <alignment horizontal="center" vertical="center" wrapText="1"/>
    </xf>
    <xf numFmtId="2" fontId="31" fillId="0" borderId="11" xfId="0" applyNumberFormat="1" applyFont="1" applyBorder="1" applyAlignment="1">
      <alignment wrapText="1"/>
    </xf>
    <xf numFmtId="49" fontId="27" fillId="0" borderId="12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2" fontId="32" fillId="0" borderId="11" xfId="0" applyNumberFormat="1" applyFont="1" applyBorder="1" applyAlignment="1">
      <alignment horizontal="left" wrapText="1"/>
    </xf>
    <xf numFmtId="2" fontId="31" fillId="0" borderId="13" xfId="0" applyNumberFormat="1" applyFont="1" applyBorder="1" applyAlignment="1">
      <alignment wrapText="1"/>
    </xf>
    <xf numFmtId="49" fontId="25" fillId="0" borderId="12" xfId="0" applyNumberFormat="1" applyFont="1" applyBorder="1" applyAlignment="1">
      <alignment horizontal="center" vertical="center" wrapText="1"/>
    </xf>
    <xf numFmtId="2" fontId="26" fillId="0" borderId="12" xfId="0" applyNumberFormat="1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 wrapText="1"/>
    </xf>
    <xf numFmtId="2" fontId="26" fillId="0" borderId="10" xfId="0" applyNumberFormat="1" applyFont="1" applyBorder="1" applyAlignment="1">
      <alignment horizontal="center" wrapText="1"/>
    </xf>
    <xf numFmtId="49" fontId="29" fillId="0" borderId="2" xfId="0" applyNumberFormat="1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center" wrapText="1"/>
    </xf>
    <xf numFmtId="164" fontId="0" fillId="0" borderId="0" xfId="0" applyNumberFormat="1"/>
    <xf numFmtId="0" fontId="28" fillId="0" borderId="12" xfId="0" applyFont="1" applyBorder="1" applyAlignment="1">
      <alignment horizontal="center" vertical="center" wrapText="1"/>
    </xf>
    <xf numFmtId="164" fontId="27" fillId="0" borderId="12" xfId="0" applyNumberFormat="1" applyFont="1" applyBorder="1" applyAlignment="1">
      <alignment horizontal="right" wrapText="1"/>
    </xf>
    <xf numFmtId="0" fontId="27" fillId="0" borderId="12" xfId="0" applyFont="1" applyBorder="1" applyAlignment="1">
      <alignment wrapText="1"/>
    </xf>
    <xf numFmtId="0" fontId="28" fillId="0" borderId="12" xfId="0" applyFont="1" applyBorder="1" applyAlignment="1">
      <alignment vertical="center" wrapText="1"/>
    </xf>
    <xf numFmtId="164" fontId="25" fillId="0" borderId="12" xfId="0" applyNumberFormat="1" applyFont="1" applyBorder="1" applyAlignment="1">
      <alignment wrapText="1"/>
    </xf>
    <xf numFmtId="164" fontId="29" fillId="0" borderId="12" xfId="0" applyNumberFormat="1" applyFont="1" applyBorder="1" applyAlignment="1">
      <alignment wrapText="1"/>
    </xf>
    <xf numFmtId="0" fontId="28" fillId="0" borderId="2" xfId="0" applyFont="1" applyBorder="1" applyAlignment="1">
      <alignment vertical="center" wrapText="1"/>
    </xf>
    <xf numFmtId="164" fontId="27" fillId="0" borderId="2" xfId="0" applyNumberFormat="1" applyFont="1" applyBorder="1" applyAlignment="1">
      <alignment wrapText="1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164" fontId="25" fillId="0" borderId="10" xfId="0" applyNumberFormat="1" applyFont="1" applyBorder="1" applyAlignment="1">
      <alignment wrapText="1"/>
    </xf>
    <xf numFmtId="49" fontId="27" fillId="0" borderId="10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vertical="center" wrapText="1"/>
    </xf>
    <xf numFmtId="164" fontId="25" fillId="0" borderId="14" xfId="0" applyNumberFormat="1" applyFont="1" applyBorder="1" applyAlignment="1">
      <alignment wrapText="1"/>
    </xf>
    <xf numFmtId="164" fontId="29" fillId="0" borderId="14" xfId="0" applyNumberFormat="1" applyFont="1" applyBorder="1" applyAlignment="1">
      <alignment wrapText="1"/>
    </xf>
    <xf numFmtId="2" fontId="31" fillId="0" borderId="2" xfId="0" applyNumberFormat="1" applyFont="1" applyBorder="1" applyAlignment="1">
      <alignment horizontal="left" wrapText="1"/>
    </xf>
    <xf numFmtId="164" fontId="33" fillId="0" borderId="2" xfId="0" applyNumberFormat="1" applyFont="1" applyBorder="1" applyAlignment="1">
      <alignment horizontal="right" wrapText="1"/>
    </xf>
    <xf numFmtId="0" fontId="27" fillId="0" borderId="2" xfId="0" applyFont="1" applyBorder="1" applyAlignment="1">
      <alignment wrapText="1"/>
    </xf>
    <xf numFmtId="0" fontId="0" fillId="0" borderId="0" xfId="0" applyBorder="1"/>
    <xf numFmtId="0" fontId="0" fillId="0" borderId="15" xfId="0" applyBorder="1"/>
    <xf numFmtId="164" fontId="29" fillId="0" borderId="12" xfId="0" applyNumberFormat="1" applyFont="1" applyBorder="1" applyAlignment="1">
      <alignment horizontal="right" wrapText="1"/>
    </xf>
    <xf numFmtId="2" fontId="30" fillId="0" borderId="2" xfId="0" applyNumberFormat="1" applyFont="1" applyBorder="1" applyAlignment="1">
      <alignment wrapText="1"/>
    </xf>
    <xf numFmtId="164" fontId="27" fillId="0" borderId="12" xfId="0" applyNumberFormat="1" applyFont="1" applyBorder="1" applyAlignment="1">
      <alignment wrapText="1"/>
    </xf>
    <xf numFmtId="49" fontId="27" fillId="0" borderId="2" xfId="0" applyNumberFormat="1" applyFont="1" applyBorder="1" applyAlignment="1">
      <alignment horizontal="center" wrapText="1"/>
    </xf>
    <xf numFmtId="164" fontId="27" fillId="0" borderId="2" xfId="0" applyNumberFormat="1" applyFont="1" applyBorder="1" applyAlignment="1">
      <alignment horizontal="right" vertical="center" wrapText="1"/>
    </xf>
    <xf numFmtId="0" fontId="33" fillId="24" borderId="2" xfId="0" applyFont="1" applyFill="1" applyBorder="1" applyAlignment="1">
      <alignment horizontal="center" vertic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2" fontId="26" fillId="0" borderId="11" xfId="0" applyNumberFormat="1" applyFont="1" applyBorder="1" applyAlignment="1">
      <alignment horizontal="center" wrapText="1"/>
    </xf>
    <xf numFmtId="2" fontId="30" fillId="0" borderId="11" xfId="0" applyNumberFormat="1" applyFont="1" applyBorder="1" applyAlignment="1">
      <alignment horizontal="center" wrapText="1"/>
    </xf>
    <xf numFmtId="0" fontId="33" fillId="24" borderId="2" xfId="0" applyFont="1" applyFill="1" applyBorder="1" applyAlignment="1">
      <alignment horizontal="center" wrapText="1"/>
    </xf>
    <xf numFmtId="0" fontId="33" fillId="0" borderId="11" xfId="0" applyFont="1" applyBorder="1" applyAlignment="1">
      <alignment horizontal="center" wrapText="1"/>
    </xf>
    <xf numFmtId="2" fontId="31" fillId="0" borderId="11" xfId="0" applyNumberFormat="1" applyFont="1" applyBorder="1" applyAlignment="1">
      <alignment horizontal="left" wrapText="1"/>
    </xf>
    <xf numFmtId="164" fontId="28" fillId="0" borderId="2" xfId="0" applyNumberFormat="1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164" fontId="29" fillId="0" borderId="2" xfId="0" applyNumberFormat="1" applyFont="1" applyBorder="1" applyAlignment="1">
      <alignment horizontal="center" wrapText="1"/>
    </xf>
    <xf numFmtId="2" fontId="30" fillId="0" borderId="2" xfId="0" applyNumberFormat="1" applyFont="1" applyBorder="1" applyAlignment="1">
      <alignment horizontal="left" wrapText="1"/>
    </xf>
    <xf numFmtId="0" fontId="33" fillId="0" borderId="2" xfId="0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wrapText="1"/>
    </xf>
    <xf numFmtId="164" fontId="27" fillId="0" borderId="2" xfId="0" applyNumberFormat="1" applyFont="1" applyFill="1" applyBorder="1" applyAlignment="1">
      <alignment wrapText="1"/>
    </xf>
    <xf numFmtId="0" fontId="27" fillId="24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wrapText="1"/>
    </xf>
    <xf numFmtId="0" fontId="31" fillId="0" borderId="2" xfId="0" applyFont="1" applyBorder="1" applyAlignment="1">
      <alignment wrapText="1"/>
    </xf>
    <xf numFmtId="164" fontId="27" fillId="24" borderId="2" xfId="0" applyNumberFormat="1" applyFont="1" applyFill="1" applyBorder="1" applyAlignment="1">
      <alignment wrapText="1"/>
    </xf>
    <xf numFmtId="49" fontId="32" fillId="0" borderId="2" xfId="0" applyNumberFormat="1" applyFont="1" applyBorder="1" applyAlignment="1">
      <alignment horizontal="center" vertical="center" wrapText="1"/>
    </xf>
    <xf numFmtId="2" fontId="32" fillId="0" borderId="2" xfId="0" applyNumberFormat="1" applyFont="1" applyBorder="1" applyAlignment="1">
      <alignment horizontal="left" wrapText="1"/>
    </xf>
    <xf numFmtId="0" fontId="31" fillId="24" borderId="2" xfId="0" applyFont="1" applyFill="1" applyBorder="1" applyAlignment="1">
      <alignment wrapText="1"/>
    </xf>
    <xf numFmtId="164" fontId="25" fillId="0" borderId="2" xfId="0" applyNumberFormat="1" applyFont="1" applyBorder="1" applyAlignment="1">
      <alignment horizontal="center" wrapText="1"/>
    </xf>
    <xf numFmtId="0" fontId="34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/>
    <xf numFmtId="0" fontId="25" fillId="0" borderId="0" xfId="0" applyFont="1"/>
    <xf numFmtId="0" fontId="27" fillId="0" borderId="0" xfId="0" applyFont="1"/>
    <xf numFmtId="0" fontId="34" fillId="0" borderId="0" xfId="0" applyFont="1" applyBorder="1"/>
    <xf numFmtId="0" fontId="19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right" wrapText="1"/>
    </xf>
    <xf numFmtId="0" fontId="27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0" fontId="27" fillId="0" borderId="0" xfId="0" applyFont="1" applyBorder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30"/>
  <sheetViews>
    <sheetView tabSelected="1" zoomScale="75" zoomScaleNormal="75" workbookViewId="0">
      <selection activeCell="G1" sqref="G1:I1"/>
    </sheetView>
  </sheetViews>
  <sheetFormatPr defaultRowHeight="12.75" x14ac:dyDescent="0.2"/>
  <cols>
    <col min="1" max="1" width="11.42578125" customWidth="1"/>
    <col min="2" max="2" width="13.42578125" customWidth="1"/>
    <col min="3" max="3" width="13.85546875" customWidth="1"/>
    <col min="4" max="4" width="44.85546875" customWidth="1"/>
    <col min="5" max="5" width="87" customWidth="1"/>
    <col min="6" max="6" width="15.85546875" customWidth="1"/>
    <col min="7" max="7" width="15.28515625" customWidth="1"/>
    <col min="8" max="8" width="15.85546875" customWidth="1"/>
    <col min="9" max="9" width="15.140625" customWidth="1"/>
    <col min="10" max="10" width="12.140625" customWidth="1"/>
  </cols>
  <sheetData>
    <row r="1" spans="1:10" ht="78.75" customHeight="1" x14ac:dyDescent="0.25">
      <c r="B1" s="1"/>
      <c r="C1" s="1"/>
      <c r="D1" s="1"/>
      <c r="E1" s="1"/>
      <c r="F1" s="1"/>
      <c r="G1" s="97" t="s">
        <v>0</v>
      </c>
      <c r="H1" s="97"/>
      <c r="I1" s="97"/>
      <c r="J1" s="2"/>
    </row>
    <row r="2" spans="1:10" ht="18.75" customHeight="1" x14ac:dyDescent="0.3">
      <c r="B2" s="98" t="s">
        <v>1</v>
      </c>
      <c r="C2" s="98"/>
      <c r="D2" s="98"/>
      <c r="E2" s="98"/>
      <c r="F2" s="98"/>
      <c r="G2" s="98"/>
      <c r="H2" s="98"/>
      <c r="I2" s="98"/>
    </row>
    <row r="3" spans="1:10" ht="18.75" x14ac:dyDescent="0.3">
      <c r="B3" s="99" t="s">
        <v>2</v>
      </c>
      <c r="C3" s="99"/>
      <c r="D3" s="99"/>
      <c r="E3" s="99"/>
      <c r="F3" s="99"/>
      <c r="G3" s="99"/>
      <c r="H3" s="99"/>
      <c r="I3" s="99"/>
    </row>
    <row r="4" spans="1:10" ht="15" x14ac:dyDescent="0.25">
      <c r="B4" s="1"/>
      <c r="C4" s="1"/>
      <c r="D4" s="1"/>
      <c r="E4" s="1"/>
      <c r="F4" s="1"/>
      <c r="G4" s="1"/>
      <c r="H4" s="1"/>
      <c r="I4" s="3" t="s">
        <v>3</v>
      </c>
    </row>
    <row r="5" spans="1:10" ht="17.25" customHeight="1" x14ac:dyDescent="0.2">
      <c r="A5" s="100" t="s">
        <v>4</v>
      </c>
      <c r="B5" s="101" t="s">
        <v>5</v>
      </c>
      <c r="C5" s="101" t="s">
        <v>6</v>
      </c>
      <c r="D5" s="101" t="s">
        <v>7</v>
      </c>
      <c r="E5" s="102" t="s">
        <v>8</v>
      </c>
      <c r="F5" s="102" t="s">
        <v>9</v>
      </c>
      <c r="G5" s="102" t="s">
        <v>10</v>
      </c>
      <c r="H5" s="102" t="s">
        <v>11</v>
      </c>
      <c r="I5" s="102" t="s">
        <v>12</v>
      </c>
    </row>
    <row r="6" spans="1:10" ht="22.5" customHeight="1" x14ac:dyDescent="0.2">
      <c r="A6" s="100"/>
      <c r="B6" s="101"/>
      <c r="C6" s="101"/>
      <c r="D6" s="101"/>
      <c r="E6" s="102"/>
      <c r="F6" s="102"/>
      <c r="G6" s="102"/>
      <c r="H6" s="102"/>
      <c r="I6" s="102"/>
    </row>
    <row r="7" spans="1:10" ht="48.75" customHeight="1" x14ac:dyDescent="0.2">
      <c r="A7" s="100"/>
      <c r="B7" s="101"/>
      <c r="C7" s="101"/>
      <c r="D7" s="101"/>
      <c r="E7" s="102"/>
      <c r="F7" s="102"/>
      <c r="G7" s="102"/>
      <c r="H7" s="102"/>
      <c r="I7" s="102"/>
    </row>
    <row r="8" spans="1:10" ht="15.75" customHeight="1" x14ac:dyDescent="0.2">
      <c r="A8" s="5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0" ht="28.5" customHeight="1" x14ac:dyDescent="0.2">
      <c r="A9" s="103" t="s">
        <v>13</v>
      </c>
      <c r="B9" s="104"/>
      <c r="C9" s="104"/>
      <c r="D9" s="105" t="s">
        <v>14</v>
      </c>
      <c r="E9" s="106"/>
      <c r="F9" s="107"/>
      <c r="G9" s="107"/>
      <c r="H9" s="107"/>
      <c r="I9" s="108">
        <f>I12+I14+I15+I17+I16</f>
        <v>2792900</v>
      </c>
    </row>
    <row r="10" spans="1:10" ht="18.75" customHeight="1" x14ac:dyDescent="0.2">
      <c r="A10" s="103"/>
      <c r="B10" s="104"/>
      <c r="C10" s="104"/>
      <c r="D10" s="105"/>
      <c r="E10" s="106"/>
      <c r="F10" s="107"/>
      <c r="G10" s="107"/>
      <c r="H10" s="107"/>
      <c r="I10" s="108"/>
    </row>
    <row r="11" spans="1:10" ht="50.25" customHeight="1" x14ac:dyDescent="0.25">
      <c r="A11" s="12" t="s">
        <v>15</v>
      </c>
      <c r="B11" s="7"/>
      <c r="C11" s="13"/>
      <c r="D11" s="14" t="s">
        <v>14</v>
      </c>
      <c r="E11" s="9"/>
      <c r="F11" s="10"/>
      <c r="G11" s="10"/>
      <c r="H11" s="10"/>
      <c r="I11" s="15">
        <f>I12+I13+I15+I17+I16</f>
        <v>2792900</v>
      </c>
    </row>
    <row r="12" spans="1:10" ht="63" x14ac:dyDescent="0.25">
      <c r="A12" s="16" t="s">
        <v>16</v>
      </c>
      <c r="B12" s="17" t="s">
        <v>17</v>
      </c>
      <c r="C12" s="17" t="s">
        <v>18</v>
      </c>
      <c r="D12" s="18" t="s">
        <v>19</v>
      </c>
      <c r="E12" s="9" t="s">
        <v>20</v>
      </c>
      <c r="F12" s="10"/>
      <c r="G12" s="10"/>
      <c r="H12" s="10"/>
      <c r="I12" s="19">
        <v>2245600</v>
      </c>
    </row>
    <row r="13" spans="1:10" ht="34.5" customHeight="1" x14ac:dyDescent="0.25">
      <c r="A13" s="12" t="s">
        <v>21</v>
      </c>
      <c r="B13" s="20" t="s">
        <v>22</v>
      </c>
      <c r="C13" s="21"/>
      <c r="D13" s="22" t="s">
        <v>23</v>
      </c>
      <c r="E13" s="9"/>
      <c r="F13" s="10"/>
      <c r="G13" s="10"/>
      <c r="H13" s="10"/>
      <c r="I13" s="15">
        <f>I14</f>
        <v>361200</v>
      </c>
    </row>
    <row r="14" spans="1:10" ht="30.75" customHeight="1" x14ac:dyDescent="0.25">
      <c r="A14" s="16" t="s">
        <v>24</v>
      </c>
      <c r="B14" s="23" t="s">
        <v>25</v>
      </c>
      <c r="C14" s="21" t="s">
        <v>26</v>
      </c>
      <c r="D14" s="24" t="s">
        <v>27</v>
      </c>
      <c r="E14" s="9" t="s">
        <v>20</v>
      </c>
      <c r="F14" s="10"/>
      <c r="G14" s="10"/>
      <c r="H14" s="10"/>
      <c r="I14" s="19">
        <v>361200</v>
      </c>
    </row>
    <row r="15" spans="1:10" ht="31.5" x14ac:dyDescent="0.25">
      <c r="A15" s="16" t="s">
        <v>28</v>
      </c>
      <c r="B15" s="17" t="s">
        <v>29</v>
      </c>
      <c r="C15" s="21" t="s">
        <v>30</v>
      </c>
      <c r="D15" s="24" t="s">
        <v>31</v>
      </c>
      <c r="E15" s="9" t="s">
        <v>20</v>
      </c>
      <c r="F15" s="10"/>
      <c r="G15" s="10"/>
      <c r="H15" s="10"/>
      <c r="I15" s="19">
        <v>20000</v>
      </c>
    </row>
    <row r="16" spans="1:10" ht="31.5" x14ac:dyDescent="0.25">
      <c r="A16" s="16" t="s">
        <v>32</v>
      </c>
      <c r="B16" s="25" t="s">
        <v>33</v>
      </c>
      <c r="C16" s="26" t="s">
        <v>34</v>
      </c>
      <c r="D16" s="27" t="s">
        <v>35</v>
      </c>
      <c r="E16" s="9" t="s">
        <v>20</v>
      </c>
      <c r="F16" s="10"/>
      <c r="G16" s="10"/>
      <c r="H16" s="10"/>
      <c r="I16" s="19">
        <v>150000</v>
      </c>
    </row>
    <row r="17" spans="1:10" ht="15.75" x14ac:dyDescent="0.25">
      <c r="A17" s="16" t="s">
        <v>36</v>
      </c>
      <c r="B17" s="25" t="s">
        <v>37</v>
      </c>
      <c r="C17" s="26" t="s">
        <v>38</v>
      </c>
      <c r="D17" s="28" t="s">
        <v>39</v>
      </c>
      <c r="E17" s="9" t="s">
        <v>20</v>
      </c>
      <c r="F17" s="10"/>
      <c r="G17" s="10"/>
      <c r="H17" s="10"/>
      <c r="I17" s="19">
        <v>16100</v>
      </c>
    </row>
    <row r="18" spans="1:10" ht="43.5" customHeight="1" x14ac:dyDescent="0.25">
      <c r="A18" s="6" t="s">
        <v>40</v>
      </c>
      <c r="B18" s="104"/>
      <c r="C18" s="29"/>
      <c r="D18" s="30" t="s">
        <v>41</v>
      </c>
      <c r="E18" s="109"/>
      <c r="F18" s="107"/>
      <c r="G18" s="107"/>
      <c r="H18" s="107"/>
      <c r="I18" s="108">
        <f>SUM(I21:I24)</f>
        <v>5350048</v>
      </c>
    </row>
    <row r="19" spans="1:10" ht="12.75" hidden="1" customHeight="1" x14ac:dyDescent="0.25">
      <c r="A19" s="32"/>
      <c r="B19" s="104"/>
      <c r="C19" s="33"/>
      <c r="D19" s="34"/>
      <c r="E19" s="109"/>
      <c r="F19" s="107"/>
      <c r="G19" s="107"/>
      <c r="H19" s="107"/>
      <c r="I19" s="108"/>
    </row>
    <row r="20" spans="1:10" ht="31.5" customHeight="1" x14ac:dyDescent="0.25">
      <c r="A20" s="35" t="s">
        <v>42</v>
      </c>
      <c r="B20" s="7"/>
      <c r="C20" s="7"/>
      <c r="D20" s="36" t="s">
        <v>41</v>
      </c>
      <c r="E20" s="31"/>
      <c r="F20" s="10"/>
      <c r="G20" s="10"/>
      <c r="H20" s="10"/>
      <c r="I20" s="15">
        <f>SUM(I21:I24)</f>
        <v>5350048</v>
      </c>
    </row>
    <row r="21" spans="1:10" ht="15.75" x14ac:dyDescent="0.25">
      <c r="A21" s="32" t="s">
        <v>43</v>
      </c>
      <c r="B21" s="17" t="s">
        <v>44</v>
      </c>
      <c r="C21" s="17" t="s">
        <v>45</v>
      </c>
      <c r="D21" s="18" t="s">
        <v>46</v>
      </c>
      <c r="E21" s="9" t="s">
        <v>20</v>
      </c>
      <c r="F21" s="10"/>
      <c r="G21" s="10"/>
      <c r="H21" s="10"/>
      <c r="I21" s="19">
        <v>600475</v>
      </c>
      <c r="J21" s="37"/>
    </row>
    <row r="22" spans="1:10" ht="83.25" customHeight="1" x14ac:dyDescent="0.25">
      <c r="A22" s="32" t="s">
        <v>47</v>
      </c>
      <c r="B22" s="17" t="s">
        <v>48</v>
      </c>
      <c r="C22" s="17" t="s">
        <v>49</v>
      </c>
      <c r="D22" s="18" t="s">
        <v>50</v>
      </c>
      <c r="E22" s="9" t="s">
        <v>20</v>
      </c>
      <c r="F22" s="10"/>
      <c r="G22" s="10"/>
      <c r="H22" s="10"/>
      <c r="I22" s="19">
        <v>4479573</v>
      </c>
      <c r="J22" s="37"/>
    </row>
    <row r="23" spans="1:10" ht="47.25" x14ac:dyDescent="0.25">
      <c r="A23" s="32" t="s">
        <v>51</v>
      </c>
      <c r="B23" s="17" t="s">
        <v>52</v>
      </c>
      <c r="C23" s="17" t="s">
        <v>53</v>
      </c>
      <c r="D23" s="18" t="s">
        <v>54</v>
      </c>
      <c r="E23" s="9" t="s">
        <v>20</v>
      </c>
      <c r="F23" s="38"/>
      <c r="G23" s="38"/>
      <c r="H23" s="38"/>
      <c r="I23" s="39">
        <v>220000</v>
      </c>
      <c r="J23" s="37"/>
    </row>
    <row r="24" spans="1:10" ht="47.25" x14ac:dyDescent="0.25">
      <c r="A24" s="32" t="s">
        <v>55</v>
      </c>
      <c r="B24" s="17" t="s">
        <v>56</v>
      </c>
      <c r="C24" s="17" t="s">
        <v>57</v>
      </c>
      <c r="D24" s="18" t="s">
        <v>58</v>
      </c>
      <c r="E24" s="9" t="s">
        <v>20</v>
      </c>
      <c r="F24" s="38"/>
      <c r="G24" s="38"/>
      <c r="H24" s="38"/>
      <c r="I24" s="39">
        <v>50000</v>
      </c>
      <c r="J24" s="37"/>
    </row>
    <row r="25" spans="1:10" ht="47.25" x14ac:dyDescent="0.25">
      <c r="A25" s="6" t="s">
        <v>59</v>
      </c>
      <c r="B25" s="7"/>
      <c r="C25" s="7"/>
      <c r="D25" s="8" t="s">
        <v>60</v>
      </c>
      <c r="E25" s="40"/>
      <c r="F25" s="41"/>
      <c r="G25" s="41"/>
      <c r="H25" s="41"/>
      <c r="I25" s="42">
        <f>SUM(I28:I28)</f>
        <v>1210080</v>
      </c>
    </row>
    <row r="26" spans="1:10" ht="47.25" x14ac:dyDescent="0.25">
      <c r="A26" s="35" t="s">
        <v>61</v>
      </c>
      <c r="B26" s="7"/>
      <c r="C26" s="7"/>
      <c r="D26" s="36" t="s">
        <v>62</v>
      </c>
      <c r="E26" s="40"/>
      <c r="F26" s="41"/>
      <c r="G26" s="41"/>
      <c r="H26" s="41"/>
      <c r="I26" s="43">
        <f>I28</f>
        <v>1210080</v>
      </c>
    </row>
    <row r="27" spans="1:10" ht="31.5" x14ac:dyDescent="0.25">
      <c r="A27" s="35" t="s">
        <v>63</v>
      </c>
      <c r="B27" s="20" t="s">
        <v>64</v>
      </c>
      <c r="C27" s="7"/>
      <c r="D27" s="36" t="s">
        <v>65</v>
      </c>
      <c r="E27" s="40"/>
      <c r="F27" s="41"/>
      <c r="G27" s="41"/>
      <c r="H27" s="41"/>
      <c r="I27" s="43">
        <f>I28</f>
        <v>1210080</v>
      </c>
    </row>
    <row r="28" spans="1:10" ht="51.75" customHeight="1" x14ac:dyDescent="0.25">
      <c r="A28" s="32" t="s">
        <v>66</v>
      </c>
      <c r="B28" s="17" t="s">
        <v>67</v>
      </c>
      <c r="C28" s="17" t="s">
        <v>68</v>
      </c>
      <c r="D28" s="18" t="s">
        <v>69</v>
      </c>
      <c r="E28" s="9" t="s">
        <v>20</v>
      </c>
      <c r="F28" s="44"/>
      <c r="G28" s="44"/>
      <c r="H28" s="44"/>
      <c r="I28" s="45">
        <v>1210080</v>
      </c>
    </row>
    <row r="29" spans="1:10" ht="47.25" x14ac:dyDescent="0.25">
      <c r="A29" s="6" t="s">
        <v>70</v>
      </c>
      <c r="B29" s="33"/>
      <c r="C29" s="33"/>
      <c r="D29" s="34" t="s">
        <v>71</v>
      </c>
      <c r="E29" s="46"/>
      <c r="F29" s="47"/>
      <c r="G29" s="47"/>
      <c r="H29" s="47"/>
      <c r="I29" s="48">
        <f>SUM(I32+I33+I34+I35+I36)</f>
        <v>7279869</v>
      </c>
    </row>
    <row r="30" spans="1:10" ht="17.25" hidden="1" customHeight="1" x14ac:dyDescent="0.25">
      <c r="A30" s="32"/>
      <c r="B30" s="49" t="s">
        <v>72</v>
      </c>
      <c r="C30" s="50"/>
      <c r="D30" s="34" t="s">
        <v>71</v>
      </c>
      <c r="E30" s="51"/>
      <c r="F30" s="52"/>
      <c r="G30" s="52"/>
      <c r="H30" s="52"/>
      <c r="I30" s="53"/>
    </row>
    <row r="31" spans="1:10" ht="31.5" x14ac:dyDescent="0.25">
      <c r="A31" s="35" t="s">
        <v>73</v>
      </c>
      <c r="B31" s="49"/>
      <c r="C31" s="50"/>
      <c r="D31" s="14" t="s">
        <v>71</v>
      </c>
      <c r="E31" s="51"/>
      <c r="F31" s="52"/>
      <c r="G31" s="52"/>
      <c r="H31" s="52"/>
      <c r="I31" s="54">
        <f>I32+I33+I34+I35+I36</f>
        <v>7279869</v>
      </c>
    </row>
    <row r="32" spans="1:10" ht="31.5" x14ac:dyDescent="0.25">
      <c r="A32" s="32" t="s">
        <v>74</v>
      </c>
      <c r="B32" s="17" t="s">
        <v>75</v>
      </c>
      <c r="C32" s="17" t="s">
        <v>76</v>
      </c>
      <c r="D32" s="55" t="s">
        <v>77</v>
      </c>
      <c r="E32" s="9" t="s">
        <v>20</v>
      </c>
      <c r="F32" s="10"/>
      <c r="G32" s="10"/>
      <c r="H32" s="10"/>
      <c r="I32" s="56">
        <v>1954500</v>
      </c>
      <c r="J32" s="37"/>
    </row>
    <row r="33" spans="1:256" ht="50.25" customHeight="1" x14ac:dyDescent="0.25">
      <c r="A33" s="32" t="s">
        <v>78</v>
      </c>
      <c r="B33" s="17" t="s">
        <v>79</v>
      </c>
      <c r="C33" s="17" t="s">
        <v>76</v>
      </c>
      <c r="D33" s="55" t="s">
        <v>80</v>
      </c>
      <c r="E33" s="9" t="s">
        <v>20</v>
      </c>
      <c r="F33" s="10"/>
      <c r="G33" s="10"/>
      <c r="H33" s="10"/>
      <c r="I33" s="56">
        <v>1494000</v>
      </c>
      <c r="J33" s="37"/>
    </row>
    <row r="34" spans="1:256" ht="37.5" customHeight="1" x14ac:dyDescent="0.25">
      <c r="A34" s="32" t="s">
        <v>81</v>
      </c>
      <c r="B34" s="17" t="s">
        <v>82</v>
      </c>
      <c r="C34" s="17" t="s">
        <v>83</v>
      </c>
      <c r="D34" s="55" t="s">
        <v>84</v>
      </c>
      <c r="E34" s="9" t="s">
        <v>20</v>
      </c>
      <c r="F34" s="10"/>
      <c r="G34" s="10"/>
      <c r="H34" s="10"/>
      <c r="I34" s="56">
        <v>2094100</v>
      </c>
      <c r="J34" s="37"/>
    </row>
    <row r="35" spans="1:256" ht="32.25" customHeight="1" x14ac:dyDescent="0.25">
      <c r="A35" s="32" t="s">
        <v>85</v>
      </c>
      <c r="B35" s="17" t="s">
        <v>86</v>
      </c>
      <c r="C35" s="17" t="s">
        <v>87</v>
      </c>
      <c r="D35" s="55" t="s">
        <v>88</v>
      </c>
      <c r="E35" s="9" t="s">
        <v>20</v>
      </c>
      <c r="F35" s="10"/>
      <c r="G35" s="10"/>
      <c r="H35" s="10"/>
      <c r="I35" s="56">
        <v>370000</v>
      </c>
      <c r="J35" s="37"/>
    </row>
    <row r="36" spans="1:256" ht="28.5" customHeight="1" x14ac:dyDescent="0.25">
      <c r="A36" s="32" t="s">
        <v>89</v>
      </c>
      <c r="B36" s="17" t="s">
        <v>90</v>
      </c>
      <c r="C36" s="17" t="s">
        <v>91</v>
      </c>
      <c r="D36" s="55" t="s">
        <v>92</v>
      </c>
      <c r="E36" s="9" t="s">
        <v>20</v>
      </c>
      <c r="F36" s="10"/>
      <c r="G36" s="10"/>
      <c r="H36" s="10"/>
      <c r="I36" s="56">
        <v>1367269</v>
      </c>
      <c r="J36" s="37"/>
    </row>
    <row r="37" spans="1:256" s="58" customFormat="1" ht="47.25" x14ac:dyDescent="0.25">
      <c r="A37" s="6" t="s">
        <v>93</v>
      </c>
      <c r="B37" s="7"/>
      <c r="C37" s="7"/>
      <c r="D37" s="8" t="s">
        <v>94</v>
      </c>
      <c r="E37" s="57"/>
      <c r="F37" s="44"/>
      <c r="G37" s="44"/>
      <c r="H37" s="44"/>
      <c r="I37" s="11">
        <f>I38</f>
        <v>1108000</v>
      </c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</row>
    <row r="38" spans="1:256" s="58" customFormat="1" ht="47.25" x14ac:dyDescent="0.25">
      <c r="A38" s="35" t="s">
        <v>95</v>
      </c>
      <c r="B38" s="7"/>
      <c r="C38" s="7"/>
      <c r="D38" s="36" t="s">
        <v>94</v>
      </c>
      <c r="E38" s="57"/>
      <c r="F38" s="44"/>
      <c r="G38" s="44"/>
      <c r="H38" s="44"/>
      <c r="I38" s="60">
        <f>I39+I40+I42+I44</f>
        <v>1108000</v>
      </c>
    </row>
    <row r="39" spans="1:256" s="58" customFormat="1" ht="63" x14ac:dyDescent="0.25">
      <c r="A39" s="32" t="s">
        <v>96</v>
      </c>
      <c r="B39" s="17" t="s">
        <v>17</v>
      </c>
      <c r="C39" s="17" t="s">
        <v>18</v>
      </c>
      <c r="D39" s="18" t="s">
        <v>19</v>
      </c>
      <c r="E39" s="9" t="s">
        <v>20</v>
      </c>
      <c r="F39" s="44"/>
      <c r="G39" s="44"/>
      <c r="H39" s="44"/>
      <c r="I39" s="39">
        <v>376000</v>
      </c>
    </row>
    <row r="40" spans="1:256" s="58" customFormat="1" ht="63" x14ac:dyDescent="0.25">
      <c r="A40" s="35" t="s">
        <v>97</v>
      </c>
      <c r="B40" s="20" t="s">
        <v>98</v>
      </c>
      <c r="C40" s="17"/>
      <c r="D40" s="61" t="s">
        <v>99</v>
      </c>
      <c r="E40" s="9"/>
      <c r="F40" s="44"/>
      <c r="G40" s="44"/>
      <c r="H40" s="44"/>
      <c r="I40" s="60">
        <f>I41</f>
        <v>360000</v>
      </c>
    </row>
    <row r="41" spans="1:256" s="58" customFormat="1" ht="31.5" x14ac:dyDescent="0.25">
      <c r="A41" s="32" t="s">
        <v>100</v>
      </c>
      <c r="B41" s="17" t="s">
        <v>101</v>
      </c>
      <c r="C41" s="17" t="s">
        <v>44</v>
      </c>
      <c r="D41" s="18" t="s">
        <v>102</v>
      </c>
      <c r="E41" s="9" t="s">
        <v>20</v>
      </c>
      <c r="F41" s="44"/>
      <c r="G41" s="44"/>
      <c r="H41" s="44"/>
      <c r="I41" s="39">
        <v>360000</v>
      </c>
    </row>
    <row r="42" spans="1:256" s="58" customFormat="1" ht="31.5" x14ac:dyDescent="0.25">
      <c r="A42" s="35" t="s">
        <v>103</v>
      </c>
      <c r="B42" s="20" t="s">
        <v>104</v>
      </c>
      <c r="C42" s="20"/>
      <c r="D42" s="61" t="s">
        <v>105</v>
      </c>
      <c r="E42" s="9"/>
      <c r="F42" s="44"/>
      <c r="G42" s="44"/>
      <c r="H42" s="44"/>
      <c r="I42" s="60">
        <v>22000</v>
      </c>
    </row>
    <row r="43" spans="1:256" s="58" customFormat="1" ht="31.5" x14ac:dyDescent="0.25">
      <c r="A43" s="32" t="s">
        <v>106</v>
      </c>
      <c r="B43" s="17" t="s">
        <v>107</v>
      </c>
      <c r="C43" s="17" t="s">
        <v>108</v>
      </c>
      <c r="D43" s="18" t="s">
        <v>109</v>
      </c>
      <c r="E43" s="9" t="s">
        <v>20</v>
      </c>
      <c r="F43" s="44"/>
      <c r="G43" s="44"/>
      <c r="H43" s="44"/>
      <c r="I43" s="39">
        <v>22000</v>
      </c>
    </row>
    <row r="44" spans="1:256" s="58" customFormat="1" ht="31.5" x14ac:dyDescent="0.25">
      <c r="A44" s="32" t="s">
        <v>110</v>
      </c>
      <c r="B44" s="23" t="s">
        <v>111</v>
      </c>
      <c r="C44" s="17" t="s">
        <v>52</v>
      </c>
      <c r="D44" s="55" t="s">
        <v>112</v>
      </c>
      <c r="E44" s="9" t="s">
        <v>20</v>
      </c>
      <c r="F44" s="44"/>
      <c r="G44" s="44"/>
      <c r="H44" s="44"/>
      <c r="I44" s="62">
        <v>350000</v>
      </c>
    </row>
    <row r="45" spans="1:256" ht="31.5" x14ac:dyDescent="0.25">
      <c r="A45" s="6" t="s">
        <v>113</v>
      </c>
      <c r="B45" s="7"/>
      <c r="C45" s="7"/>
      <c r="D45" s="8" t="s">
        <v>114</v>
      </c>
      <c r="E45" s="9"/>
      <c r="F45" s="44"/>
      <c r="G45" s="44"/>
      <c r="H45" s="44"/>
      <c r="I45" s="11">
        <f>I47</f>
        <v>19500</v>
      </c>
    </row>
    <row r="46" spans="1:256" ht="31.5" x14ac:dyDescent="0.25">
      <c r="A46" s="35" t="s">
        <v>115</v>
      </c>
      <c r="B46" s="7"/>
      <c r="C46" s="7"/>
      <c r="D46" s="36" t="s">
        <v>114</v>
      </c>
      <c r="E46" s="9"/>
      <c r="F46" s="44"/>
      <c r="G46" s="44"/>
      <c r="H46" s="44"/>
      <c r="I46" s="15">
        <f>I47</f>
        <v>19500</v>
      </c>
    </row>
    <row r="47" spans="1:256" ht="63" x14ac:dyDescent="0.25">
      <c r="A47" s="32" t="s">
        <v>116</v>
      </c>
      <c r="B47" s="17" t="s">
        <v>17</v>
      </c>
      <c r="C47" s="17" t="s">
        <v>18</v>
      </c>
      <c r="D47" s="18" t="s">
        <v>19</v>
      </c>
      <c r="E47" s="9" t="s">
        <v>20</v>
      </c>
      <c r="F47" s="44"/>
      <c r="G47" s="44"/>
      <c r="H47" s="44"/>
      <c r="I47" s="19">
        <v>19500</v>
      </c>
    </row>
    <row r="48" spans="1:256" ht="31.5" x14ac:dyDescent="0.25">
      <c r="A48" s="6" t="s">
        <v>117</v>
      </c>
      <c r="B48" s="7"/>
      <c r="C48" s="7"/>
      <c r="D48" s="8" t="s">
        <v>118</v>
      </c>
      <c r="E48" s="9"/>
      <c r="F48" s="44"/>
      <c r="G48" s="44"/>
      <c r="H48" s="44"/>
      <c r="I48" s="11">
        <f>SUM(I50:I55)</f>
        <v>2261920</v>
      </c>
    </row>
    <row r="49" spans="1:10" ht="31.5" x14ac:dyDescent="0.25">
      <c r="A49" s="35" t="s">
        <v>119</v>
      </c>
      <c r="B49" s="7"/>
      <c r="C49" s="7"/>
      <c r="D49" s="36" t="s">
        <v>118</v>
      </c>
      <c r="E49" s="9"/>
      <c r="F49" s="44"/>
      <c r="G49" s="44"/>
      <c r="H49" s="44"/>
      <c r="I49" s="15">
        <f>SUM(I50:I55)</f>
        <v>2261920</v>
      </c>
    </row>
    <row r="50" spans="1:10" ht="63" x14ac:dyDescent="0.25">
      <c r="A50" s="32" t="s">
        <v>120</v>
      </c>
      <c r="B50" s="17" t="s">
        <v>17</v>
      </c>
      <c r="C50" s="17" t="s">
        <v>18</v>
      </c>
      <c r="D50" s="18" t="s">
        <v>19</v>
      </c>
      <c r="E50" s="9" t="s">
        <v>20</v>
      </c>
      <c r="F50" s="44"/>
      <c r="G50" s="44"/>
      <c r="H50" s="44"/>
      <c r="I50" s="19">
        <v>41000</v>
      </c>
    </row>
    <row r="51" spans="1:10" ht="15.75" x14ac:dyDescent="0.25">
      <c r="A51" s="32" t="s">
        <v>121</v>
      </c>
      <c r="B51" s="17" t="s">
        <v>122</v>
      </c>
      <c r="C51" s="17" t="s">
        <v>123</v>
      </c>
      <c r="D51" s="18" t="s">
        <v>124</v>
      </c>
      <c r="E51" s="9" t="s">
        <v>20</v>
      </c>
      <c r="F51" s="44"/>
      <c r="G51" s="44"/>
      <c r="H51" s="44"/>
      <c r="I51" s="19">
        <v>417950</v>
      </c>
    </row>
    <row r="52" spans="1:10" ht="15.75" x14ac:dyDescent="0.25">
      <c r="A52" s="32" t="s">
        <v>125</v>
      </c>
      <c r="B52" s="17" t="s">
        <v>126</v>
      </c>
      <c r="C52" s="63" t="s">
        <v>123</v>
      </c>
      <c r="D52" s="18" t="s">
        <v>127</v>
      </c>
      <c r="E52" s="9" t="s">
        <v>20</v>
      </c>
      <c r="F52" s="44"/>
      <c r="G52" s="44"/>
      <c r="H52" s="44"/>
      <c r="I52" s="19">
        <v>99000</v>
      </c>
    </row>
    <row r="53" spans="1:10" ht="36.75" customHeight="1" x14ac:dyDescent="0.25">
      <c r="A53" s="32" t="s">
        <v>128</v>
      </c>
      <c r="B53" s="17" t="s">
        <v>129</v>
      </c>
      <c r="C53" s="17" t="s">
        <v>130</v>
      </c>
      <c r="D53" s="18" t="s">
        <v>131</v>
      </c>
      <c r="E53" s="9" t="s">
        <v>20</v>
      </c>
      <c r="F53" s="44"/>
      <c r="G53" s="44"/>
      <c r="H53" s="44"/>
      <c r="I53" s="19">
        <v>744970</v>
      </c>
      <c r="J53" s="37"/>
    </row>
    <row r="54" spans="1:10" ht="26.25" customHeight="1" x14ac:dyDescent="0.25">
      <c r="A54" s="32" t="s">
        <v>132</v>
      </c>
      <c r="B54" s="17" t="s">
        <v>133</v>
      </c>
      <c r="C54" s="17" t="s">
        <v>53</v>
      </c>
      <c r="D54" s="18" t="s">
        <v>134</v>
      </c>
      <c r="E54" s="9" t="s">
        <v>20</v>
      </c>
      <c r="F54" s="44"/>
      <c r="G54" s="44"/>
      <c r="H54" s="44"/>
      <c r="I54" s="19">
        <v>912000</v>
      </c>
    </row>
    <row r="55" spans="1:10" ht="15.75" x14ac:dyDescent="0.25">
      <c r="A55" s="32" t="s">
        <v>135</v>
      </c>
      <c r="B55" s="17" t="s">
        <v>136</v>
      </c>
      <c r="C55" s="17" t="s">
        <v>137</v>
      </c>
      <c r="D55" s="18" t="s">
        <v>138</v>
      </c>
      <c r="E55" s="9" t="s">
        <v>20</v>
      </c>
      <c r="F55" s="44"/>
      <c r="G55" s="44"/>
      <c r="H55" s="44"/>
      <c r="I55" s="19">
        <v>47000</v>
      </c>
    </row>
    <row r="56" spans="1:10" ht="53.25" customHeight="1" x14ac:dyDescent="0.25">
      <c r="A56" s="6" t="s">
        <v>139</v>
      </c>
      <c r="B56" s="7"/>
      <c r="C56" s="7"/>
      <c r="D56" s="8" t="s">
        <v>140</v>
      </c>
      <c r="E56" s="31"/>
      <c r="F56" s="10"/>
      <c r="G56" s="10"/>
      <c r="H56" s="10"/>
      <c r="I56" s="11">
        <f>I58+I60+I61+I62+I63+I64+I65</f>
        <v>41522387</v>
      </c>
    </row>
    <row r="57" spans="1:10" ht="48.75" customHeight="1" x14ac:dyDescent="0.25">
      <c r="A57" s="35" t="s">
        <v>141</v>
      </c>
      <c r="B57" s="7"/>
      <c r="C57" s="7"/>
      <c r="D57" s="36" t="s">
        <v>140</v>
      </c>
      <c r="E57" s="31"/>
      <c r="F57" s="10"/>
      <c r="G57" s="10"/>
      <c r="H57" s="10"/>
      <c r="I57" s="15">
        <f>I58+I60+I61+I62+I63+I64+I65</f>
        <v>41522387</v>
      </c>
    </row>
    <row r="58" spans="1:10" ht="47.25" x14ac:dyDescent="0.25">
      <c r="A58" s="32" t="s">
        <v>142</v>
      </c>
      <c r="B58" s="17" t="s">
        <v>143</v>
      </c>
      <c r="C58" s="17" t="s">
        <v>144</v>
      </c>
      <c r="D58" s="18" t="s">
        <v>145</v>
      </c>
      <c r="E58" s="9" t="s">
        <v>20</v>
      </c>
      <c r="F58" s="10"/>
      <c r="G58" s="10"/>
      <c r="H58" s="10"/>
      <c r="I58" s="19">
        <v>6995187</v>
      </c>
    </row>
    <row r="59" spans="1:10" ht="31.5" x14ac:dyDescent="0.25">
      <c r="A59" s="35" t="s">
        <v>146</v>
      </c>
      <c r="B59" s="20" t="s">
        <v>147</v>
      </c>
      <c r="C59" s="20"/>
      <c r="D59" s="61" t="s">
        <v>148</v>
      </c>
      <c r="E59" s="9"/>
      <c r="F59" s="10"/>
      <c r="G59" s="10"/>
      <c r="H59" s="10"/>
      <c r="I59" s="15">
        <f>I60</f>
        <v>2232000</v>
      </c>
    </row>
    <row r="60" spans="1:10" ht="15.75" x14ac:dyDescent="0.25">
      <c r="A60" s="32" t="s">
        <v>149</v>
      </c>
      <c r="B60" s="17" t="s">
        <v>150</v>
      </c>
      <c r="C60" s="17" t="s">
        <v>144</v>
      </c>
      <c r="D60" s="55" t="s">
        <v>151</v>
      </c>
      <c r="E60" s="9" t="s">
        <v>20</v>
      </c>
      <c r="F60" s="10"/>
      <c r="G60" s="10"/>
      <c r="H60" s="10"/>
      <c r="I60" s="19">
        <v>2232000</v>
      </c>
    </row>
    <row r="61" spans="1:10" ht="15.75" x14ac:dyDescent="0.25">
      <c r="A61" s="32" t="s">
        <v>152</v>
      </c>
      <c r="B61" s="17" t="s">
        <v>153</v>
      </c>
      <c r="C61" s="17" t="s">
        <v>154</v>
      </c>
      <c r="D61" s="18" t="s">
        <v>155</v>
      </c>
      <c r="E61" s="31" t="s">
        <v>156</v>
      </c>
      <c r="F61" s="44"/>
      <c r="G61" s="44"/>
      <c r="H61" s="44"/>
      <c r="I61" s="64">
        <v>7252600</v>
      </c>
    </row>
    <row r="62" spans="1:10" ht="30.75" customHeight="1" x14ac:dyDescent="0.25">
      <c r="A62" s="32" t="s">
        <v>157</v>
      </c>
      <c r="B62" s="65">
        <v>6650</v>
      </c>
      <c r="C62" s="66" t="s">
        <v>158</v>
      </c>
      <c r="D62" s="27" t="s">
        <v>159</v>
      </c>
      <c r="E62" s="9" t="s">
        <v>20</v>
      </c>
      <c r="F62" s="10"/>
      <c r="G62" s="10"/>
      <c r="H62" s="10"/>
      <c r="I62" s="19">
        <v>19948000</v>
      </c>
    </row>
    <row r="63" spans="1:10" ht="15.75" x14ac:dyDescent="0.25">
      <c r="A63" s="32" t="s">
        <v>160</v>
      </c>
      <c r="B63" s="67">
        <v>7410</v>
      </c>
      <c r="C63" s="68" t="s">
        <v>161</v>
      </c>
      <c r="D63" s="27" t="s">
        <v>162</v>
      </c>
      <c r="E63" s="9" t="s">
        <v>20</v>
      </c>
      <c r="F63" s="10"/>
      <c r="G63" s="10"/>
      <c r="H63" s="10"/>
      <c r="I63" s="19">
        <v>200000</v>
      </c>
    </row>
    <row r="64" spans="1:10" ht="31.5" x14ac:dyDescent="0.25">
      <c r="A64" s="32" t="s">
        <v>163</v>
      </c>
      <c r="B64" s="67">
        <v>7470</v>
      </c>
      <c r="C64" s="68" t="s">
        <v>34</v>
      </c>
      <c r="D64" s="27" t="s">
        <v>35</v>
      </c>
      <c r="E64" s="9" t="s">
        <v>20</v>
      </c>
      <c r="F64" s="10"/>
      <c r="G64" s="10"/>
      <c r="H64" s="10"/>
      <c r="I64" s="19">
        <v>4494600</v>
      </c>
    </row>
    <row r="65" spans="1:10" ht="15.75" x14ac:dyDescent="0.25">
      <c r="A65" s="32" t="s">
        <v>164</v>
      </c>
      <c r="B65" s="67">
        <v>8600</v>
      </c>
      <c r="C65" s="68" t="s">
        <v>38</v>
      </c>
      <c r="D65" s="27" t="s">
        <v>39</v>
      </c>
      <c r="E65" s="9" t="s">
        <v>20</v>
      </c>
      <c r="F65" s="10"/>
      <c r="G65" s="10"/>
      <c r="H65" s="10"/>
      <c r="I65" s="19">
        <v>400000</v>
      </c>
      <c r="J65" s="37"/>
    </row>
    <row r="66" spans="1:10" ht="47.25" x14ac:dyDescent="0.25">
      <c r="A66" s="6" t="s">
        <v>165</v>
      </c>
      <c r="B66" s="69"/>
      <c r="C66" s="68"/>
      <c r="D66" s="70" t="s">
        <v>166</v>
      </c>
      <c r="E66" s="9"/>
      <c r="F66" s="10"/>
      <c r="G66" s="10"/>
      <c r="H66" s="10"/>
      <c r="I66" s="11">
        <f>I69+I68</f>
        <v>140800</v>
      </c>
      <c r="J66" s="37"/>
    </row>
    <row r="67" spans="1:10" ht="47.25" x14ac:dyDescent="0.25">
      <c r="A67" s="35" t="s">
        <v>167</v>
      </c>
      <c r="B67" s="69"/>
      <c r="C67" s="68"/>
      <c r="D67" s="71" t="s">
        <v>166</v>
      </c>
      <c r="E67" s="9"/>
      <c r="F67" s="10"/>
      <c r="G67" s="10"/>
      <c r="H67" s="10"/>
      <c r="I67" s="15">
        <f>I68+I69</f>
        <v>140800</v>
      </c>
      <c r="J67" s="37"/>
    </row>
    <row r="68" spans="1:10" ht="63" x14ac:dyDescent="0.25">
      <c r="A68" s="32" t="s">
        <v>168</v>
      </c>
      <c r="B68" s="17" t="s">
        <v>17</v>
      </c>
      <c r="C68" s="21" t="s">
        <v>18</v>
      </c>
      <c r="D68" s="18" t="s">
        <v>19</v>
      </c>
      <c r="E68" s="9" t="s">
        <v>20</v>
      </c>
      <c r="F68" s="31"/>
      <c r="G68" s="31"/>
      <c r="H68" s="31"/>
      <c r="I68" s="19">
        <v>10800</v>
      </c>
      <c r="J68" s="37"/>
    </row>
    <row r="69" spans="1:10" ht="15.75" x14ac:dyDescent="0.25">
      <c r="A69" s="32" t="s">
        <v>169</v>
      </c>
      <c r="B69" s="72">
        <v>7310</v>
      </c>
      <c r="C69" s="66" t="s">
        <v>170</v>
      </c>
      <c r="D69" s="27" t="s">
        <v>171</v>
      </c>
      <c r="E69" s="9" t="s">
        <v>20</v>
      </c>
      <c r="F69" s="10"/>
      <c r="G69" s="10"/>
      <c r="H69" s="10"/>
      <c r="I69" s="19">
        <v>130000</v>
      </c>
      <c r="J69" s="37"/>
    </row>
    <row r="70" spans="1:10" ht="31.5" x14ac:dyDescent="0.25">
      <c r="A70" s="6" t="s">
        <v>172</v>
      </c>
      <c r="B70" s="69"/>
      <c r="C70" s="73"/>
      <c r="D70" s="70" t="s">
        <v>173</v>
      </c>
      <c r="E70" s="9"/>
      <c r="F70" s="10"/>
      <c r="G70" s="10"/>
      <c r="H70" s="10"/>
      <c r="I70" s="11">
        <f>I72</f>
        <v>45000</v>
      </c>
      <c r="J70" s="37"/>
    </row>
    <row r="71" spans="1:10" ht="31.5" x14ac:dyDescent="0.25">
      <c r="A71" s="35" t="s">
        <v>174</v>
      </c>
      <c r="B71" s="69"/>
      <c r="C71" s="73"/>
      <c r="D71" s="71" t="s">
        <v>173</v>
      </c>
      <c r="E71" s="9"/>
      <c r="F71" s="10"/>
      <c r="G71" s="10"/>
      <c r="H71" s="10"/>
      <c r="I71" s="15">
        <f>I72</f>
        <v>45000</v>
      </c>
      <c r="J71" s="37"/>
    </row>
    <row r="72" spans="1:10" ht="63" x14ac:dyDescent="0.25">
      <c r="A72" s="32" t="s">
        <v>175</v>
      </c>
      <c r="B72" s="17" t="s">
        <v>17</v>
      </c>
      <c r="C72" s="17" t="s">
        <v>18</v>
      </c>
      <c r="D72" s="18" t="s">
        <v>19</v>
      </c>
      <c r="E72" s="9" t="s">
        <v>20</v>
      </c>
      <c r="F72" s="10"/>
      <c r="G72" s="10"/>
      <c r="H72" s="10"/>
      <c r="I72" s="19">
        <v>45000</v>
      </c>
      <c r="J72" s="37"/>
    </row>
    <row r="73" spans="1:10" ht="31.5" x14ac:dyDescent="0.25">
      <c r="A73" s="6" t="s">
        <v>176</v>
      </c>
      <c r="B73" s="17"/>
      <c r="C73" s="17"/>
      <c r="D73" s="70" t="s">
        <v>173</v>
      </c>
      <c r="E73" s="9"/>
      <c r="F73" s="10"/>
      <c r="G73" s="10"/>
      <c r="H73" s="10"/>
      <c r="I73" s="11">
        <f>I74</f>
        <v>631722</v>
      </c>
      <c r="J73" s="37"/>
    </row>
    <row r="74" spans="1:10" ht="31.5" x14ac:dyDescent="0.25">
      <c r="A74" s="35" t="s">
        <v>177</v>
      </c>
      <c r="B74" s="17"/>
      <c r="C74" s="17"/>
      <c r="D74" s="71" t="s">
        <v>173</v>
      </c>
      <c r="E74" s="9"/>
      <c r="F74" s="10"/>
      <c r="G74" s="10"/>
      <c r="H74" s="10"/>
      <c r="I74" s="15">
        <f>I75</f>
        <v>631722</v>
      </c>
      <c r="J74" s="37"/>
    </row>
    <row r="75" spans="1:10" ht="15.75" x14ac:dyDescent="0.25">
      <c r="A75" s="32" t="s">
        <v>178</v>
      </c>
      <c r="B75" s="17" t="s">
        <v>179</v>
      </c>
      <c r="C75" s="17" t="s">
        <v>17</v>
      </c>
      <c r="D75" s="74" t="s">
        <v>180</v>
      </c>
      <c r="E75" s="9"/>
      <c r="F75" s="10"/>
      <c r="G75" s="10"/>
      <c r="H75" s="10"/>
      <c r="I75" s="19">
        <v>631722</v>
      </c>
      <c r="J75" s="37"/>
    </row>
    <row r="76" spans="1:10" ht="54.75" customHeight="1" x14ac:dyDescent="0.25">
      <c r="A76" s="6" t="s">
        <v>181</v>
      </c>
      <c r="B76" s="69"/>
      <c r="C76" s="69"/>
      <c r="D76" s="69" t="s">
        <v>182</v>
      </c>
      <c r="E76" s="9"/>
      <c r="F76" s="75">
        <f>SUM(F95:F123)</f>
        <v>59210537</v>
      </c>
      <c r="G76" s="75">
        <f>(F76-H76)*100/F76</f>
        <v>19.480225284901572</v>
      </c>
      <c r="H76" s="75">
        <f>SUM(H95:H123)</f>
        <v>47676191</v>
      </c>
      <c r="I76" s="75">
        <f>I77</f>
        <v>35481599</v>
      </c>
    </row>
    <row r="77" spans="1:10" ht="54.75" customHeight="1" x14ac:dyDescent="0.25">
      <c r="A77" s="35" t="s">
        <v>183</v>
      </c>
      <c r="B77" s="69"/>
      <c r="C77" s="69"/>
      <c r="D77" s="76" t="s">
        <v>182</v>
      </c>
      <c r="E77" s="9"/>
      <c r="F77" s="75"/>
      <c r="G77" s="75"/>
      <c r="H77" s="75"/>
      <c r="I77" s="77">
        <f>I78+I79+I80+I81+I82+I83+I84+I85+I86+I87+I88+I89+I91+I93+I94+I95+I96+I97+I98+I99+I100+I101+I102+I103+I104+I105+I106+I107+I108+I109+I110+I111+I112+I113+I114+I115+I116+I117+I118+I123+I120+I121+I122+I119</f>
        <v>35481599</v>
      </c>
    </row>
    <row r="78" spans="1:10" ht="63" x14ac:dyDescent="0.25">
      <c r="A78" s="32" t="s">
        <v>184</v>
      </c>
      <c r="B78" s="17" t="s">
        <v>17</v>
      </c>
      <c r="C78" s="17" t="s">
        <v>18</v>
      </c>
      <c r="D78" s="18" t="s">
        <v>19</v>
      </c>
      <c r="E78" s="9" t="s">
        <v>20</v>
      </c>
      <c r="F78" s="75"/>
      <c r="G78" s="75"/>
      <c r="H78" s="75"/>
      <c r="I78" s="19">
        <v>81688</v>
      </c>
      <c r="J78" s="37"/>
    </row>
    <row r="79" spans="1:10" ht="15.75" x14ac:dyDescent="0.25">
      <c r="A79" s="32" t="s">
        <v>185</v>
      </c>
      <c r="B79" s="17" t="s">
        <v>44</v>
      </c>
      <c r="C79" s="17" t="s">
        <v>45</v>
      </c>
      <c r="D79" s="18" t="s">
        <v>46</v>
      </c>
      <c r="E79" s="9" t="s">
        <v>20</v>
      </c>
      <c r="F79" s="56"/>
      <c r="G79" s="56"/>
      <c r="H79" s="56"/>
      <c r="I79" s="56">
        <v>1431802</v>
      </c>
    </row>
    <row r="80" spans="1:10" ht="82.5" customHeight="1" x14ac:dyDescent="0.25">
      <c r="A80" s="32" t="s">
        <v>186</v>
      </c>
      <c r="B80" s="17" t="s">
        <v>48</v>
      </c>
      <c r="C80" s="17" t="s">
        <v>49</v>
      </c>
      <c r="D80" s="18" t="s">
        <v>50</v>
      </c>
      <c r="E80" s="9" t="s">
        <v>20</v>
      </c>
      <c r="F80" s="56"/>
      <c r="G80" s="56"/>
      <c r="H80" s="56"/>
      <c r="I80" s="56">
        <v>4298385</v>
      </c>
    </row>
    <row r="81" spans="1:9" ht="47.25" x14ac:dyDescent="0.25">
      <c r="A81" s="32" t="s">
        <v>187</v>
      </c>
      <c r="B81" s="17" t="s">
        <v>52</v>
      </c>
      <c r="C81" s="17" t="s">
        <v>53</v>
      </c>
      <c r="D81" s="18" t="s">
        <v>54</v>
      </c>
      <c r="E81" s="9" t="s">
        <v>20</v>
      </c>
      <c r="F81" s="56"/>
      <c r="G81" s="56"/>
      <c r="H81" s="56"/>
      <c r="I81" s="56">
        <v>90000</v>
      </c>
    </row>
    <row r="82" spans="1:9" ht="47.25" x14ac:dyDescent="0.25">
      <c r="A82" s="32" t="s">
        <v>188</v>
      </c>
      <c r="B82" s="17" t="s">
        <v>56</v>
      </c>
      <c r="C82" s="17" t="s">
        <v>57</v>
      </c>
      <c r="D82" s="18" t="s">
        <v>58</v>
      </c>
      <c r="E82" s="9" t="s">
        <v>20</v>
      </c>
      <c r="F82" s="56"/>
      <c r="G82" s="56"/>
      <c r="H82" s="56"/>
      <c r="I82" s="56">
        <v>270000</v>
      </c>
    </row>
    <row r="83" spans="1:9" ht="31.5" x14ac:dyDescent="0.25">
      <c r="A83" s="32" t="s">
        <v>189</v>
      </c>
      <c r="B83" s="17" t="s">
        <v>75</v>
      </c>
      <c r="C83" s="17" t="s">
        <v>76</v>
      </c>
      <c r="D83" s="55" t="s">
        <v>77</v>
      </c>
      <c r="E83" s="9" t="s">
        <v>20</v>
      </c>
      <c r="F83" s="56"/>
      <c r="G83" s="56"/>
      <c r="H83" s="56"/>
      <c r="I83" s="56">
        <v>4500</v>
      </c>
    </row>
    <row r="84" spans="1:9" ht="47.25" x14ac:dyDescent="0.25">
      <c r="A84" s="32" t="s">
        <v>190</v>
      </c>
      <c r="B84" s="17" t="s">
        <v>79</v>
      </c>
      <c r="C84" s="17" t="s">
        <v>76</v>
      </c>
      <c r="D84" s="55" t="s">
        <v>80</v>
      </c>
      <c r="E84" s="9" t="s">
        <v>20</v>
      </c>
      <c r="F84" s="56"/>
      <c r="G84" s="56"/>
      <c r="H84" s="56"/>
      <c r="I84" s="56">
        <v>59900</v>
      </c>
    </row>
    <row r="85" spans="1:9" ht="15.75" x14ac:dyDescent="0.25">
      <c r="A85" s="32" t="s">
        <v>191</v>
      </c>
      <c r="B85" s="17" t="s">
        <v>90</v>
      </c>
      <c r="C85" s="17" t="s">
        <v>91</v>
      </c>
      <c r="D85" s="55" t="s">
        <v>92</v>
      </c>
      <c r="E85" s="9" t="s">
        <v>20</v>
      </c>
      <c r="F85" s="56"/>
      <c r="G85" s="56"/>
      <c r="H85" s="56"/>
      <c r="I85" s="56">
        <v>47207</v>
      </c>
    </row>
    <row r="86" spans="1:9" ht="15.75" x14ac:dyDescent="0.25">
      <c r="A86" s="32" t="s">
        <v>192</v>
      </c>
      <c r="B86" s="17" t="s">
        <v>126</v>
      </c>
      <c r="C86" s="63" t="s">
        <v>123</v>
      </c>
      <c r="D86" s="18" t="s">
        <v>127</v>
      </c>
      <c r="E86" s="9" t="s">
        <v>20</v>
      </c>
      <c r="F86" s="75"/>
      <c r="G86" s="75"/>
      <c r="H86" s="75"/>
      <c r="I86" s="19">
        <v>64700</v>
      </c>
    </row>
    <row r="87" spans="1:9" ht="33.75" customHeight="1" x14ac:dyDescent="0.25">
      <c r="A87" s="32" t="s">
        <v>193</v>
      </c>
      <c r="B87" s="17" t="s">
        <v>129</v>
      </c>
      <c r="C87" s="17" t="s">
        <v>130</v>
      </c>
      <c r="D87" s="18" t="s">
        <v>131</v>
      </c>
      <c r="E87" s="9" t="s">
        <v>20</v>
      </c>
      <c r="F87" s="75"/>
      <c r="G87" s="75"/>
      <c r="H87" s="75"/>
      <c r="I87" s="19">
        <v>222793</v>
      </c>
    </row>
    <row r="88" spans="1:9" ht="25.5" customHeight="1" x14ac:dyDescent="0.25">
      <c r="A88" s="32" t="s">
        <v>194</v>
      </c>
      <c r="B88" s="17" t="s">
        <v>133</v>
      </c>
      <c r="C88" s="17" t="s">
        <v>53</v>
      </c>
      <c r="D88" s="18" t="s">
        <v>134</v>
      </c>
      <c r="E88" s="9" t="s">
        <v>20</v>
      </c>
      <c r="F88" s="75"/>
      <c r="G88" s="75"/>
      <c r="H88" s="75"/>
      <c r="I88" s="19">
        <v>5000</v>
      </c>
    </row>
    <row r="89" spans="1:9" ht="36.75" customHeight="1" x14ac:dyDescent="0.25">
      <c r="A89" s="35" t="s">
        <v>195</v>
      </c>
      <c r="B89" s="20" t="s">
        <v>196</v>
      </c>
      <c r="C89" s="20"/>
      <c r="D89" s="61" t="s">
        <v>197</v>
      </c>
      <c r="E89" s="9"/>
      <c r="F89" s="75"/>
      <c r="G89" s="75"/>
      <c r="H89" s="75"/>
      <c r="I89" s="15">
        <v>33100</v>
      </c>
    </row>
    <row r="90" spans="1:9" ht="30.75" customHeight="1" x14ac:dyDescent="0.25">
      <c r="A90" s="32" t="s">
        <v>198</v>
      </c>
      <c r="B90" s="17" t="s">
        <v>199</v>
      </c>
      <c r="C90" s="17" t="s">
        <v>68</v>
      </c>
      <c r="D90" s="18" t="s">
        <v>200</v>
      </c>
      <c r="E90" s="9" t="s">
        <v>20</v>
      </c>
      <c r="F90" s="75"/>
      <c r="G90" s="75"/>
      <c r="H90" s="75"/>
      <c r="I90" s="19">
        <v>33100</v>
      </c>
    </row>
    <row r="91" spans="1:9" ht="31.5" customHeight="1" x14ac:dyDescent="0.25">
      <c r="A91" s="35" t="s">
        <v>201</v>
      </c>
      <c r="B91" s="17" t="s">
        <v>202</v>
      </c>
      <c r="C91" s="17"/>
      <c r="D91" s="78" t="s">
        <v>203</v>
      </c>
      <c r="E91" s="9"/>
      <c r="F91" s="56"/>
      <c r="G91" s="56"/>
      <c r="H91" s="56"/>
      <c r="I91" s="15">
        <f>I92</f>
        <v>311900</v>
      </c>
    </row>
    <row r="92" spans="1:9" ht="25.5" customHeight="1" x14ac:dyDescent="0.25">
      <c r="A92" s="32" t="s">
        <v>204</v>
      </c>
      <c r="B92" s="17" t="s">
        <v>205</v>
      </c>
      <c r="C92" s="17" t="s">
        <v>154</v>
      </c>
      <c r="D92" s="55" t="s">
        <v>206</v>
      </c>
      <c r="E92" s="9" t="s">
        <v>20</v>
      </c>
      <c r="F92" s="56"/>
      <c r="G92" s="56"/>
      <c r="H92" s="56"/>
      <c r="I92" s="56">
        <v>311900</v>
      </c>
    </row>
    <row r="93" spans="1:9" ht="25.5" customHeight="1" x14ac:dyDescent="0.25">
      <c r="A93" s="32" t="s">
        <v>207</v>
      </c>
      <c r="B93" s="17" t="s">
        <v>153</v>
      </c>
      <c r="C93" s="17" t="s">
        <v>154</v>
      </c>
      <c r="D93" s="18" t="s">
        <v>155</v>
      </c>
      <c r="E93" s="31" t="s">
        <v>156</v>
      </c>
      <c r="F93" s="56"/>
      <c r="G93" s="56"/>
      <c r="H93" s="56"/>
      <c r="I93" s="56">
        <v>7100</v>
      </c>
    </row>
    <row r="94" spans="1:9" ht="21.75" customHeight="1" x14ac:dyDescent="0.25">
      <c r="A94" s="32" t="s">
        <v>207</v>
      </c>
      <c r="B94" s="17" t="s">
        <v>153</v>
      </c>
      <c r="C94" s="17" t="s">
        <v>154</v>
      </c>
      <c r="D94" s="18" t="s">
        <v>155</v>
      </c>
      <c r="E94" s="9" t="s">
        <v>208</v>
      </c>
      <c r="F94" s="75"/>
      <c r="G94" s="75"/>
      <c r="H94" s="75"/>
      <c r="I94" s="19">
        <v>1000000</v>
      </c>
    </row>
    <row r="95" spans="1:9" ht="31.5" x14ac:dyDescent="0.25">
      <c r="A95" s="32" t="s">
        <v>209</v>
      </c>
      <c r="B95" s="79">
        <v>6310</v>
      </c>
      <c r="C95" s="80" t="s">
        <v>34</v>
      </c>
      <c r="D95" s="27" t="s">
        <v>210</v>
      </c>
      <c r="E95" s="81" t="s">
        <v>211</v>
      </c>
      <c r="F95" s="45">
        <v>8394485</v>
      </c>
      <c r="G95" s="45">
        <f t="shared" ref="G95:G123" si="0">(F95-H95)*100/F95</f>
        <v>1.2250304813219632</v>
      </c>
      <c r="H95" s="45">
        <v>8291650</v>
      </c>
      <c r="I95" s="82">
        <v>5000</v>
      </c>
    </row>
    <row r="96" spans="1:9" ht="30" customHeight="1" x14ac:dyDescent="0.25">
      <c r="A96" s="32" t="s">
        <v>209</v>
      </c>
      <c r="B96" s="79">
        <v>6310</v>
      </c>
      <c r="C96" s="80" t="s">
        <v>34</v>
      </c>
      <c r="D96" s="27" t="s">
        <v>210</v>
      </c>
      <c r="E96" s="83" t="s">
        <v>212</v>
      </c>
      <c r="F96" s="45">
        <v>885560</v>
      </c>
      <c r="G96" s="45">
        <f t="shared" si="0"/>
        <v>99.164370567776317</v>
      </c>
      <c r="H96" s="45">
        <v>7400</v>
      </c>
      <c r="I96" s="82">
        <v>7400</v>
      </c>
    </row>
    <row r="97" spans="1:9" ht="30.75" customHeight="1" x14ac:dyDescent="0.25">
      <c r="A97" s="32" t="s">
        <v>209</v>
      </c>
      <c r="B97" s="79">
        <v>6310</v>
      </c>
      <c r="C97" s="80" t="s">
        <v>34</v>
      </c>
      <c r="D97" s="27" t="s">
        <v>210</v>
      </c>
      <c r="E97" s="83" t="s">
        <v>213</v>
      </c>
      <c r="F97" s="45">
        <v>1239632</v>
      </c>
      <c r="G97" s="45">
        <f t="shared" si="0"/>
        <v>99.781386734127551</v>
      </c>
      <c r="H97" s="45">
        <v>2710</v>
      </c>
      <c r="I97" s="82">
        <v>2710</v>
      </c>
    </row>
    <row r="98" spans="1:9" ht="29.25" customHeight="1" x14ac:dyDescent="0.25">
      <c r="A98" s="32" t="s">
        <v>209</v>
      </c>
      <c r="B98" s="79">
        <v>6310</v>
      </c>
      <c r="C98" s="80" t="s">
        <v>34</v>
      </c>
      <c r="D98" s="27" t="s">
        <v>210</v>
      </c>
      <c r="E98" s="83" t="s">
        <v>214</v>
      </c>
      <c r="F98" s="45">
        <v>1497089</v>
      </c>
      <c r="G98" s="45">
        <f t="shared" si="0"/>
        <v>99.659205297747832</v>
      </c>
      <c r="H98" s="45">
        <v>5102</v>
      </c>
      <c r="I98" s="82">
        <v>5102</v>
      </c>
    </row>
    <row r="99" spans="1:9" ht="29.25" customHeight="1" x14ac:dyDescent="0.25">
      <c r="A99" s="32" t="s">
        <v>209</v>
      </c>
      <c r="B99" s="79">
        <v>6310</v>
      </c>
      <c r="C99" s="80" t="s">
        <v>34</v>
      </c>
      <c r="D99" s="27" t="s">
        <v>210</v>
      </c>
      <c r="E99" s="83" t="s">
        <v>215</v>
      </c>
      <c r="F99" s="45">
        <v>48000</v>
      </c>
      <c r="G99" s="45">
        <f t="shared" si="0"/>
        <v>0</v>
      </c>
      <c r="H99" s="45">
        <v>48000</v>
      </c>
      <c r="I99" s="45">
        <v>48000</v>
      </c>
    </row>
    <row r="100" spans="1:9" ht="29.25" customHeight="1" x14ac:dyDescent="0.25">
      <c r="A100" s="32" t="s">
        <v>209</v>
      </c>
      <c r="B100" s="79">
        <v>6310</v>
      </c>
      <c r="C100" s="80" t="s">
        <v>34</v>
      </c>
      <c r="D100" s="27" t="s">
        <v>210</v>
      </c>
      <c r="E100" s="83" t="s">
        <v>216</v>
      </c>
      <c r="F100" s="45">
        <v>48000</v>
      </c>
      <c r="G100" s="45">
        <f t="shared" si="0"/>
        <v>0</v>
      </c>
      <c r="H100" s="45">
        <v>48000</v>
      </c>
      <c r="I100" s="45">
        <v>48000</v>
      </c>
    </row>
    <row r="101" spans="1:9" ht="29.25" customHeight="1" x14ac:dyDescent="0.25">
      <c r="A101" s="32" t="s">
        <v>209</v>
      </c>
      <c r="B101" s="79">
        <v>6310</v>
      </c>
      <c r="C101" s="80" t="s">
        <v>34</v>
      </c>
      <c r="D101" s="27" t="s">
        <v>210</v>
      </c>
      <c r="E101" s="83" t="s">
        <v>217</v>
      </c>
      <c r="F101" s="45">
        <v>25000</v>
      </c>
      <c r="G101" s="45">
        <f t="shared" si="0"/>
        <v>0</v>
      </c>
      <c r="H101" s="45">
        <v>25000</v>
      </c>
      <c r="I101" s="45">
        <v>25000</v>
      </c>
    </row>
    <row r="102" spans="1:9" ht="31.5" x14ac:dyDescent="0.25">
      <c r="A102" s="32" t="s">
        <v>209</v>
      </c>
      <c r="B102" s="79">
        <v>6310</v>
      </c>
      <c r="C102" s="80" t="s">
        <v>34</v>
      </c>
      <c r="D102" s="27" t="s">
        <v>210</v>
      </c>
      <c r="E102" s="84" t="s">
        <v>218</v>
      </c>
      <c r="F102" s="82">
        <v>280000</v>
      </c>
      <c r="G102" s="45">
        <f t="shared" si="0"/>
        <v>0</v>
      </c>
      <c r="H102" s="82">
        <v>280000</v>
      </c>
      <c r="I102" s="82">
        <v>280000</v>
      </c>
    </row>
    <row r="103" spans="1:9" ht="31.5" x14ac:dyDescent="0.25">
      <c r="A103" s="32" t="s">
        <v>209</v>
      </c>
      <c r="B103" s="79">
        <v>6310</v>
      </c>
      <c r="C103" s="80" t="s">
        <v>34</v>
      </c>
      <c r="D103" s="27" t="s">
        <v>210</v>
      </c>
      <c r="E103" s="84" t="s">
        <v>219</v>
      </c>
      <c r="F103" s="82">
        <v>500000</v>
      </c>
      <c r="G103" s="45">
        <f t="shared" si="0"/>
        <v>0</v>
      </c>
      <c r="H103" s="45">
        <v>500000</v>
      </c>
      <c r="I103" s="82">
        <v>500000</v>
      </c>
    </row>
    <row r="104" spans="1:9" ht="31.5" x14ac:dyDescent="0.25">
      <c r="A104" s="32" t="s">
        <v>209</v>
      </c>
      <c r="B104" s="79">
        <v>6310</v>
      </c>
      <c r="C104" s="80" t="s">
        <v>34</v>
      </c>
      <c r="D104" s="27" t="s">
        <v>210</v>
      </c>
      <c r="E104" s="84" t="s">
        <v>220</v>
      </c>
      <c r="F104" s="82">
        <v>1278100</v>
      </c>
      <c r="G104" s="45">
        <f t="shared" si="0"/>
        <v>0</v>
      </c>
      <c r="H104" s="45">
        <v>1278100</v>
      </c>
      <c r="I104" s="82">
        <v>1278100</v>
      </c>
    </row>
    <row r="105" spans="1:9" ht="47.25" x14ac:dyDescent="0.25">
      <c r="A105" s="32" t="s">
        <v>209</v>
      </c>
      <c r="B105" s="79">
        <v>6310</v>
      </c>
      <c r="C105" s="80" t="s">
        <v>34</v>
      </c>
      <c r="D105" s="27" t="s">
        <v>210</v>
      </c>
      <c r="E105" s="84" t="s">
        <v>221</v>
      </c>
      <c r="F105" s="82">
        <v>6998633</v>
      </c>
      <c r="G105" s="45">
        <f t="shared" si="0"/>
        <v>0</v>
      </c>
      <c r="H105" s="82">
        <v>6998633</v>
      </c>
      <c r="I105" s="82">
        <v>6998633</v>
      </c>
    </row>
    <row r="106" spans="1:9" ht="30" customHeight="1" x14ac:dyDescent="0.25">
      <c r="A106" s="32" t="s">
        <v>209</v>
      </c>
      <c r="B106" s="79">
        <v>6310</v>
      </c>
      <c r="C106" s="80" t="s">
        <v>34</v>
      </c>
      <c r="D106" s="27" t="s">
        <v>210</v>
      </c>
      <c r="E106" s="84" t="s">
        <v>222</v>
      </c>
      <c r="F106" s="82">
        <v>7458708</v>
      </c>
      <c r="G106" s="45">
        <f t="shared" si="0"/>
        <v>99.891402103420589</v>
      </c>
      <c r="H106" s="45">
        <v>8100</v>
      </c>
      <c r="I106" s="82">
        <v>8100</v>
      </c>
    </row>
    <row r="107" spans="1:9" ht="30" customHeight="1" x14ac:dyDescent="0.25">
      <c r="A107" s="32" t="s">
        <v>209</v>
      </c>
      <c r="B107" s="79">
        <v>6310</v>
      </c>
      <c r="C107" s="80" t="s">
        <v>34</v>
      </c>
      <c r="D107" s="27" t="s">
        <v>210</v>
      </c>
      <c r="E107" s="84" t="s">
        <v>223</v>
      </c>
      <c r="F107" s="82">
        <v>25000</v>
      </c>
      <c r="G107" s="45">
        <f t="shared" si="0"/>
        <v>0</v>
      </c>
      <c r="H107" s="82">
        <v>25000</v>
      </c>
      <c r="I107" s="82">
        <v>25000</v>
      </c>
    </row>
    <row r="108" spans="1:9" ht="31.5" x14ac:dyDescent="0.25">
      <c r="A108" s="32" t="s">
        <v>209</v>
      </c>
      <c r="B108" s="79">
        <v>6310</v>
      </c>
      <c r="C108" s="80" t="s">
        <v>34</v>
      </c>
      <c r="D108" s="27" t="s">
        <v>210</v>
      </c>
      <c r="E108" s="84" t="s">
        <v>224</v>
      </c>
      <c r="F108" s="82">
        <v>68000</v>
      </c>
      <c r="G108" s="45">
        <f t="shared" si="0"/>
        <v>0</v>
      </c>
      <c r="H108" s="45">
        <v>68000</v>
      </c>
      <c r="I108" s="82">
        <v>68000</v>
      </c>
    </row>
    <row r="109" spans="1:9" ht="31.5" x14ac:dyDescent="0.25">
      <c r="A109" s="32" t="s">
        <v>209</v>
      </c>
      <c r="B109" s="79">
        <v>6310</v>
      </c>
      <c r="C109" s="80" t="s">
        <v>34</v>
      </c>
      <c r="D109" s="27" t="s">
        <v>210</v>
      </c>
      <c r="E109" s="84" t="s">
        <v>225</v>
      </c>
      <c r="F109" s="82">
        <v>17500</v>
      </c>
      <c r="G109" s="45">
        <f t="shared" si="0"/>
        <v>0</v>
      </c>
      <c r="H109" s="82">
        <v>17500</v>
      </c>
      <c r="I109" s="82">
        <v>17500</v>
      </c>
    </row>
    <row r="110" spans="1:9" ht="31.5" x14ac:dyDescent="0.25">
      <c r="A110" s="32" t="s">
        <v>209</v>
      </c>
      <c r="B110" s="79">
        <v>6310</v>
      </c>
      <c r="C110" s="80" t="s">
        <v>34</v>
      </c>
      <c r="D110" s="27" t="s">
        <v>210</v>
      </c>
      <c r="E110" s="84" t="s">
        <v>226</v>
      </c>
      <c r="F110" s="82">
        <v>60000</v>
      </c>
      <c r="G110" s="45">
        <f t="shared" si="0"/>
        <v>0</v>
      </c>
      <c r="H110" s="82">
        <v>60000</v>
      </c>
      <c r="I110" s="82">
        <v>60000</v>
      </c>
    </row>
    <row r="111" spans="1:9" ht="31.5" x14ac:dyDescent="0.25">
      <c r="A111" s="32" t="s">
        <v>209</v>
      </c>
      <c r="B111" s="79">
        <v>6310</v>
      </c>
      <c r="C111" s="80" t="s">
        <v>34</v>
      </c>
      <c r="D111" s="27" t="s">
        <v>210</v>
      </c>
      <c r="E111" s="85" t="s">
        <v>227</v>
      </c>
      <c r="F111" s="45">
        <v>132611</v>
      </c>
      <c r="G111" s="45">
        <f t="shared" si="0"/>
        <v>41.709209643242268</v>
      </c>
      <c r="H111" s="45">
        <v>77300</v>
      </c>
      <c r="I111" s="82">
        <v>77300</v>
      </c>
    </row>
    <row r="112" spans="1:9" ht="31.5" x14ac:dyDescent="0.25">
      <c r="A112" s="32" t="s">
        <v>209</v>
      </c>
      <c r="B112" s="79">
        <v>6310</v>
      </c>
      <c r="C112" s="80" t="s">
        <v>34</v>
      </c>
      <c r="D112" s="27" t="s">
        <v>210</v>
      </c>
      <c r="E112" s="85" t="s">
        <v>228</v>
      </c>
      <c r="F112" s="45">
        <v>259601</v>
      </c>
      <c r="G112" s="45">
        <f t="shared" si="0"/>
        <v>86.825936725975637</v>
      </c>
      <c r="H112" s="45">
        <v>34200</v>
      </c>
      <c r="I112" s="82">
        <v>34200</v>
      </c>
    </row>
    <row r="113" spans="1:9" ht="31.5" x14ac:dyDescent="0.25">
      <c r="A113" s="32" t="s">
        <v>209</v>
      </c>
      <c r="B113" s="79">
        <v>6310</v>
      </c>
      <c r="C113" s="80" t="s">
        <v>34</v>
      </c>
      <c r="D113" s="27" t="s">
        <v>210</v>
      </c>
      <c r="E113" s="85" t="s">
        <v>229</v>
      </c>
      <c r="F113" s="82">
        <v>12233323</v>
      </c>
      <c r="G113" s="45">
        <f t="shared" si="0"/>
        <v>0</v>
      </c>
      <c r="H113" s="82">
        <v>12233323</v>
      </c>
      <c r="I113" s="82">
        <v>1218285</v>
      </c>
    </row>
    <row r="114" spans="1:9" ht="31.5" x14ac:dyDescent="0.25">
      <c r="A114" s="32" t="s">
        <v>209</v>
      </c>
      <c r="B114" s="79">
        <v>6310</v>
      </c>
      <c r="C114" s="80" t="s">
        <v>34</v>
      </c>
      <c r="D114" s="27" t="s">
        <v>210</v>
      </c>
      <c r="E114" s="85" t="s">
        <v>230</v>
      </c>
      <c r="F114" s="86">
        <v>1121295</v>
      </c>
      <c r="G114" s="45">
        <f t="shared" si="0"/>
        <v>8.3048617892704417</v>
      </c>
      <c r="H114" s="86">
        <v>1028173</v>
      </c>
      <c r="I114" s="82">
        <v>207194</v>
      </c>
    </row>
    <row r="115" spans="1:9" ht="31.5" x14ac:dyDescent="0.25">
      <c r="A115" s="32" t="s">
        <v>209</v>
      </c>
      <c r="B115" s="79">
        <v>6310</v>
      </c>
      <c r="C115" s="80" t="s">
        <v>34</v>
      </c>
      <c r="D115" s="27" t="s">
        <v>210</v>
      </c>
      <c r="E115" s="85" t="s">
        <v>231</v>
      </c>
      <c r="F115" s="45">
        <v>5000000</v>
      </c>
      <c r="G115" s="45">
        <f t="shared" si="0"/>
        <v>0</v>
      </c>
      <c r="H115" s="45">
        <v>5000000</v>
      </c>
      <c r="I115" s="45">
        <v>5000000</v>
      </c>
    </row>
    <row r="116" spans="1:9" ht="31.5" x14ac:dyDescent="0.25">
      <c r="A116" s="32" t="s">
        <v>209</v>
      </c>
      <c r="B116" s="79">
        <v>6310</v>
      </c>
      <c r="C116" s="80" t="s">
        <v>34</v>
      </c>
      <c r="D116" s="27" t="s">
        <v>210</v>
      </c>
      <c r="E116" s="85" t="s">
        <v>232</v>
      </c>
      <c r="F116" s="45">
        <v>4500000</v>
      </c>
      <c r="G116" s="45">
        <f t="shared" si="0"/>
        <v>0</v>
      </c>
      <c r="H116" s="45">
        <v>4500000</v>
      </c>
      <c r="I116" s="45">
        <v>4500000</v>
      </c>
    </row>
    <row r="117" spans="1:9" ht="47.25" x14ac:dyDescent="0.25">
      <c r="A117" s="32" t="s">
        <v>209</v>
      </c>
      <c r="B117" s="79">
        <v>6310</v>
      </c>
      <c r="C117" s="80" t="s">
        <v>34</v>
      </c>
      <c r="D117" s="27" t="s">
        <v>210</v>
      </c>
      <c r="E117" s="85" t="s">
        <v>233</v>
      </c>
      <c r="F117" s="45">
        <v>6000000</v>
      </c>
      <c r="G117" s="45">
        <f t="shared" si="0"/>
        <v>0</v>
      </c>
      <c r="H117" s="45">
        <v>6000000</v>
      </c>
      <c r="I117" s="45">
        <v>6000000</v>
      </c>
    </row>
    <row r="118" spans="1:9" ht="47.25" x14ac:dyDescent="0.25">
      <c r="A118" s="32" t="s">
        <v>209</v>
      </c>
      <c r="B118" s="79">
        <v>6310</v>
      </c>
      <c r="C118" s="80" t="s">
        <v>34</v>
      </c>
      <c r="D118" s="27" t="s">
        <v>210</v>
      </c>
      <c r="E118" s="85" t="s">
        <v>234</v>
      </c>
      <c r="F118" s="45">
        <v>500000</v>
      </c>
      <c r="G118" s="45">
        <f t="shared" si="0"/>
        <v>0</v>
      </c>
      <c r="H118" s="45">
        <v>500000</v>
      </c>
      <c r="I118" s="45">
        <v>500000</v>
      </c>
    </row>
    <row r="119" spans="1:9" ht="31.5" x14ac:dyDescent="0.25">
      <c r="A119" s="32" t="s">
        <v>209</v>
      </c>
      <c r="B119" s="79">
        <v>6310</v>
      </c>
      <c r="C119" s="80" t="s">
        <v>34</v>
      </c>
      <c r="D119" s="27" t="s">
        <v>210</v>
      </c>
      <c r="E119" s="85" t="s">
        <v>235</v>
      </c>
      <c r="F119" s="82">
        <v>150000</v>
      </c>
      <c r="G119" s="45">
        <f t="shared" si="0"/>
        <v>0</v>
      </c>
      <c r="H119" s="45">
        <v>150000</v>
      </c>
      <c r="I119" s="45">
        <v>150000</v>
      </c>
    </row>
    <row r="120" spans="1:9" ht="31.5" x14ac:dyDescent="0.25">
      <c r="A120" s="32" t="s">
        <v>209</v>
      </c>
      <c r="B120" s="79">
        <v>6310</v>
      </c>
      <c r="C120" s="80" t="s">
        <v>34</v>
      </c>
      <c r="D120" s="27" t="s">
        <v>210</v>
      </c>
      <c r="E120" s="85" t="s">
        <v>236</v>
      </c>
      <c r="F120" s="86">
        <v>150000</v>
      </c>
      <c r="G120" s="45">
        <f t="shared" si="0"/>
        <v>0</v>
      </c>
      <c r="H120" s="86">
        <v>150000</v>
      </c>
      <c r="I120" s="45">
        <v>150000</v>
      </c>
    </row>
    <row r="121" spans="1:9" ht="47.25" x14ac:dyDescent="0.25">
      <c r="A121" s="32" t="s">
        <v>209</v>
      </c>
      <c r="B121" s="79">
        <v>6310</v>
      </c>
      <c r="C121" s="80" t="s">
        <v>34</v>
      </c>
      <c r="D121" s="27" t="s">
        <v>210</v>
      </c>
      <c r="E121" s="85" t="s">
        <v>237</v>
      </c>
      <c r="F121" s="86">
        <v>150000</v>
      </c>
      <c r="G121" s="45">
        <f t="shared" si="0"/>
        <v>0</v>
      </c>
      <c r="H121" s="86">
        <v>150000</v>
      </c>
      <c r="I121" s="45">
        <v>150000</v>
      </c>
    </row>
    <row r="122" spans="1:9" ht="31.5" x14ac:dyDescent="0.25">
      <c r="A122" s="32" t="s">
        <v>209</v>
      </c>
      <c r="B122" s="79">
        <v>6310</v>
      </c>
      <c r="C122" s="80" t="s">
        <v>34</v>
      </c>
      <c r="D122" s="27" t="s">
        <v>210</v>
      </c>
      <c r="E122" s="85" t="s">
        <v>238</v>
      </c>
      <c r="F122" s="86">
        <v>150000</v>
      </c>
      <c r="G122" s="45">
        <f t="shared" si="0"/>
        <v>0</v>
      </c>
      <c r="H122" s="86">
        <v>150000</v>
      </c>
      <c r="I122" s="45">
        <v>150000</v>
      </c>
    </row>
    <row r="123" spans="1:9" ht="31.5" x14ac:dyDescent="0.25">
      <c r="A123" s="32" t="s">
        <v>239</v>
      </c>
      <c r="B123" s="79">
        <v>6650</v>
      </c>
      <c r="C123" s="87" t="s">
        <v>158</v>
      </c>
      <c r="D123" s="88" t="s">
        <v>159</v>
      </c>
      <c r="E123" s="89" t="s">
        <v>240</v>
      </c>
      <c r="F123" s="45">
        <v>40000</v>
      </c>
      <c r="G123" s="45">
        <f t="shared" si="0"/>
        <v>0</v>
      </c>
      <c r="H123" s="45">
        <v>40000</v>
      </c>
      <c r="I123" s="45">
        <v>40000</v>
      </c>
    </row>
    <row r="124" spans="1:9" ht="16.5" customHeight="1" x14ac:dyDescent="0.25">
      <c r="A124" s="110" t="s">
        <v>241</v>
      </c>
      <c r="B124" s="110"/>
      <c r="C124" s="110"/>
      <c r="D124" s="110"/>
      <c r="E124" s="110"/>
      <c r="F124" s="56"/>
      <c r="G124" s="56"/>
      <c r="H124" s="56"/>
      <c r="I124" s="90">
        <f>I9+I18+I25+I29+I37+I45+I48+I56+I66+I70+I73+I76</f>
        <v>97843825</v>
      </c>
    </row>
    <row r="125" spans="1:9" ht="9" customHeight="1" x14ac:dyDescent="0.25">
      <c r="B125" s="91"/>
      <c r="C125" s="91"/>
      <c r="D125" s="92"/>
      <c r="E125" s="92"/>
      <c r="F125" s="91"/>
      <c r="G125" s="91"/>
      <c r="H125" s="93"/>
      <c r="I125" s="93"/>
    </row>
    <row r="126" spans="1:9" ht="15.75" hidden="1" x14ac:dyDescent="0.25">
      <c r="B126" s="91"/>
      <c r="C126" s="91"/>
      <c r="D126" s="93"/>
      <c r="E126" s="93"/>
      <c r="F126" s="91"/>
      <c r="G126" s="91"/>
      <c r="H126" s="94"/>
      <c r="I126" s="91"/>
    </row>
    <row r="127" spans="1:9" ht="12.75" customHeight="1" x14ac:dyDescent="0.25">
      <c r="B127" s="111" t="s">
        <v>242</v>
      </c>
      <c r="C127" s="111"/>
      <c r="D127" s="111"/>
      <c r="E127" s="111"/>
      <c r="F127" s="91"/>
      <c r="G127" s="91"/>
      <c r="H127" s="92"/>
      <c r="I127" s="92"/>
    </row>
    <row r="128" spans="1:9" ht="15.75" x14ac:dyDescent="0.25">
      <c r="B128" s="111" t="s">
        <v>243</v>
      </c>
      <c r="C128" s="111"/>
      <c r="D128" s="111"/>
      <c r="E128" s="111"/>
      <c r="F128" s="91"/>
      <c r="G128" s="91"/>
      <c r="H128" s="95" t="s">
        <v>244</v>
      </c>
      <c r="I128" s="91"/>
    </row>
    <row r="129" spans="2:9" ht="6.75" customHeight="1" x14ac:dyDescent="0.2">
      <c r="B129" s="91"/>
      <c r="C129" s="91"/>
      <c r="D129" s="91"/>
      <c r="E129" s="91"/>
      <c r="F129" s="91"/>
      <c r="G129" s="91"/>
      <c r="H129" s="91"/>
      <c r="I129" s="91"/>
    </row>
    <row r="130" spans="2:9" ht="15.75" x14ac:dyDescent="0.25">
      <c r="B130" s="111" t="s">
        <v>245</v>
      </c>
      <c r="C130" s="111"/>
      <c r="D130" s="111"/>
      <c r="E130" s="111"/>
      <c r="F130" s="96"/>
      <c r="G130" s="96"/>
      <c r="H130" s="111" t="s">
        <v>246</v>
      </c>
      <c r="I130" s="111"/>
    </row>
  </sheetData>
  <sheetProtection selectLockedCells="1" selectUnlockedCells="1"/>
  <mergeCells count="32">
    <mergeCell ref="A124:E124"/>
    <mergeCell ref="B127:E127"/>
    <mergeCell ref="B128:E128"/>
    <mergeCell ref="B130:E130"/>
    <mergeCell ref="H130:I130"/>
    <mergeCell ref="I9:I10"/>
    <mergeCell ref="B18:B19"/>
    <mergeCell ref="E18:E19"/>
    <mergeCell ref="F18:F19"/>
    <mergeCell ref="G18:G19"/>
    <mergeCell ref="H18:H19"/>
    <mergeCell ref="I18:I19"/>
    <mergeCell ref="H5:H7"/>
    <mergeCell ref="I5:I7"/>
    <mergeCell ref="A9:A10"/>
    <mergeCell ref="B9:B10"/>
    <mergeCell ref="C9:C10"/>
    <mergeCell ref="D9:D10"/>
    <mergeCell ref="E9:E10"/>
    <mergeCell ref="F9:F10"/>
    <mergeCell ref="G9:G10"/>
    <mergeCell ref="H9:H10"/>
    <mergeCell ref="G1:I1"/>
    <mergeCell ref="B2:I2"/>
    <mergeCell ref="B3:I3"/>
    <mergeCell ref="A5:A7"/>
    <mergeCell ref="B5:B7"/>
    <mergeCell ref="C5:C7"/>
    <mergeCell ref="D5:D7"/>
    <mergeCell ref="E5:E7"/>
    <mergeCell ref="F5:F7"/>
    <mergeCell ref="G5:G7"/>
  </mergeCells>
  <pageMargins left="0.59027777777777779" right="0.19652777777777777" top="0.19652777777777777" bottom="0.19652777777777777" header="0.51180555555555551" footer="0.51180555555555551"/>
  <pageSetup paperSize="9" scale="60"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 на червень (принятый 26.06)</vt:lpstr>
      <vt:lpstr>'пр. на червень (принятый 26.06)'!Область_печати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2021-11-04T11:10:38Z</dcterms:created>
  <dcterms:modified xsi:type="dcterms:W3CDTF">2021-11-04T11:10:38Z</dcterms:modified>
</cp:coreProperties>
</file>